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65" windowWidth="14805" windowHeight="7650"/>
  </bookViews>
  <sheets>
    <sheet name="Титул" sheetId="5" r:id="rId1"/>
    <sheet name="Лист1" sheetId="1" r:id="rId2"/>
  </sheets>
  <definedNames>
    <definedName name="_xlnm.Print_Area" localSheetId="1">Лист1!$A$1:$CL$79</definedName>
  </definedNames>
  <calcPr calcId="145621"/>
</workbook>
</file>

<file path=xl/calcChain.xml><?xml version="1.0" encoding="utf-8"?>
<calcChain xmlns="http://schemas.openxmlformats.org/spreadsheetml/2006/main">
  <c r="O24" i="1" l="1"/>
  <c r="D8" i="1"/>
  <c r="D7" i="1"/>
  <c r="AC14" i="1" l="1"/>
  <c r="Q14" i="1"/>
  <c r="C14" i="1"/>
  <c r="C15" i="1"/>
  <c r="AC23" i="1" l="1"/>
  <c r="Q23" i="1"/>
  <c r="C23" i="1"/>
  <c r="AC22" i="1" l="1"/>
  <c r="AE19" i="1"/>
  <c r="AE9" i="1"/>
  <c r="D19" i="1"/>
  <c r="E19" i="1"/>
  <c r="F19" i="1"/>
  <c r="G19" i="1"/>
  <c r="H19" i="1"/>
  <c r="I19" i="1"/>
  <c r="J19" i="1"/>
  <c r="K19" i="1"/>
  <c r="L19" i="1"/>
  <c r="M19" i="1"/>
  <c r="O19" i="1"/>
  <c r="P19" i="1"/>
  <c r="R19" i="1"/>
  <c r="S19" i="1"/>
  <c r="T19" i="1"/>
  <c r="U19" i="1"/>
  <c r="V19" i="1"/>
  <c r="W19" i="1"/>
  <c r="X19" i="1"/>
  <c r="Y19" i="1"/>
  <c r="Z19" i="1"/>
  <c r="AB19" i="1"/>
  <c r="AD19" i="1"/>
  <c r="AF19" i="1"/>
  <c r="AG19" i="1"/>
  <c r="AH19" i="1"/>
  <c r="AI19" i="1"/>
  <c r="AJ19" i="1"/>
  <c r="AK19" i="1"/>
  <c r="AL19" i="1"/>
  <c r="AM19" i="1"/>
  <c r="AN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D9" i="1"/>
  <c r="E9" i="1"/>
  <c r="F9" i="1"/>
  <c r="G9" i="1"/>
  <c r="H9" i="1"/>
  <c r="I9" i="1"/>
  <c r="J9" i="1"/>
  <c r="K9" i="1"/>
  <c r="L9" i="1"/>
  <c r="M9" i="1"/>
  <c r="O9" i="1"/>
  <c r="P9" i="1"/>
  <c r="R9" i="1"/>
  <c r="S9" i="1"/>
  <c r="T9" i="1"/>
  <c r="U9" i="1"/>
  <c r="V9" i="1"/>
  <c r="W9" i="1"/>
  <c r="X9" i="1"/>
  <c r="Y9" i="1"/>
  <c r="Z9" i="1"/>
  <c r="AB9" i="1"/>
  <c r="AD9" i="1"/>
  <c r="AF9" i="1"/>
  <c r="AG9" i="1"/>
  <c r="AH9" i="1"/>
  <c r="AI9" i="1"/>
  <c r="AJ9" i="1"/>
  <c r="AK9" i="1"/>
  <c r="AL9" i="1"/>
  <c r="AM9" i="1"/>
  <c r="AN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AC20" i="1"/>
  <c r="Q20" i="1"/>
  <c r="C20" i="1"/>
  <c r="C17" i="1"/>
  <c r="Q17" i="1"/>
  <c r="AC17" i="1"/>
  <c r="C18" i="1"/>
  <c r="Q18" i="1"/>
  <c r="AC18" i="1"/>
  <c r="AR8" i="1" l="1"/>
  <c r="AP8" i="1"/>
  <c r="Y8" i="1"/>
  <c r="W8" i="1"/>
  <c r="U8" i="1"/>
  <c r="S8" i="1"/>
  <c r="AM8" i="1"/>
  <c r="AK8" i="1"/>
  <c r="AI8" i="1"/>
  <c r="AG8" i="1"/>
  <c r="AB8" i="1"/>
  <c r="AQ8" i="1"/>
  <c r="AN8" i="1"/>
  <c r="AL8" i="1"/>
  <c r="AJ8" i="1"/>
  <c r="AH8" i="1"/>
  <c r="AF8" i="1"/>
  <c r="Z8" i="1"/>
  <c r="X8" i="1"/>
  <c r="V8" i="1"/>
  <c r="T8" i="1"/>
  <c r="AE8" i="1"/>
  <c r="AD8" i="1"/>
  <c r="R8" i="1"/>
  <c r="E8" i="1"/>
  <c r="F8" i="1"/>
  <c r="G8" i="1"/>
  <c r="H8" i="1"/>
  <c r="I8" i="1"/>
  <c r="J8" i="1"/>
  <c r="K8" i="1"/>
  <c r="L8" i="1"/>
  <c r="M8" i="1"/>
  <c r="O8" i="1"/>
  <c r="P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AC15" i="1"/>
  <c r="Q15" i="1"/>
  <c r="Q11" i="1" l="1"/>
  <c r="AC16" i="1" l="1"/>
  <c r="Q22" i="1" l="1"/>
  <c r="AC21" i="1"/>
  <c r="AC19" i="1" s="1"/>
  <c r="Q21" i="1"/>
  <c r="AC11" i="1"/>
  <c r="AC12" i="1"/>
  <c r="AC13" i="1"/>
  <c r="AC10" i="1"/>
  <c r="Q12" i="1"/>
  <c r="Q13" i="1"/>
  <c r="Q16" i="1"/>
  <c r="Q10" i="1"/>
  <c r="C11" i="1"/>
  <c r="C12" i="1"/>
  <c r="C13" i="1"/>
  <c r="C16" i="1"/>
  <c r="C10" i="1"/>
  <c r="Q9" i="1" l="1"/>
  <c r="Q19" i="1"/>
  <c r="AC9" i="1"/>
  <c r="AC8" i="1" s="1"/>
  <c r="BD79" i="1"/>
  <c r="O35" i="1"/>
  <c r="P35" i="1"/>
  <c r="Q35" i="1"/>
  <c r="R35" i="1"/>
  <c r="S35" i="1"/>
  <c r="T35" i="1"/>
  <c r="U35" i="1"/>
  <c r="V35" i="1"/>
  <c r="W35" i="1"/>
  <c r="X35" i="1"/>
  <c r="Y35" i="1"/>
  <c r="Z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P35" i="1"/>
  <c r="AS35" i="1"/>
  <c r="AT35" i="1"/>
  <c r="AU35" i="1"/>
  <c r="AV35" i="1"/>
  <c r="AW35" i="1"/>
  <c r="AX35" i="1"/>
  <c r="AY35" i="1"/>
  <c r="AZ35" i="1"/>
  <c r="BB35" i="1"/>
  <c r="BE35" i="1"/>
  <c r="BF35" i="1"/>
  <c r="BG35" i="1"/>
  <c r="BH35" i="1"/>
  <c r="BI35" i="1"/>
  <c r="BJ35" i="1"/>
  <c r="BK35" i="1"/>
  <c r="BL35" i="1"/>
  <c r="BN35" i="1"/>
  <c r="BQ35" i="1"/>
  <c r="BR35" i="1"/>
  <c r="BS35" i="1"/>
  <c r="BT35" i="1"/>
  <c r="BU35" i="1"/>
  <c r="BV35" i="1"/>
  <c r="BW35" i="1"/>
  <c r="BX35" i="1"/>
  <c r="BZ35" i="1"/>
  <c r="CC35" i="1"/>
  <c r="CD35" i="1"/>
  <c r="CE35" i="1"/>
  <c r="CF35" i="1"/>
  <c r="CG35" i="1"/>
  <c r="CH35" i="1"/>
  <c r="CI35" i="1"/>
  <c r="CJ35" i="1"/>
  <c r="CL35" i="1"/>
  <c r="D35" i="1"/>
  <c r="E35" i="1"/>
  <c r="F35" i="1"/>
  <c r="G35" i="1"/>
  <c r="H35" i="1"/>
  <c r="I35" i="1"/>
  <c r="J35" i="1"/>
  <c r="K35" i="1"/>
  <c r="L35" i="1"/>
  <c r="M35" i="1"/>
  <c r="C35" i="1"/>
  <c r="Q8" i="1" l="1"/>
  <c r="BO43" i="1"/>
  <c r="BP43" i="1"/>
  <c r="CA43" i="1"/>
  <c r="CB43" i="1"/>
  <c r="E67" i="1" l="1"/>
  <c r="F67" i="1"/>
  <c r="G67" i="1"/>
  <c r="H67" i="1"/>
  <c r="I67" i="1"/>
  <c r="J67" i="1"/>
  <c r="K67" i="1"/>
  <c r="L67" i="1"/>
  <c r="M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S67" i="1"/>
  <c r="AT67" i="1"/>
  <c r="AU67" i="1"/>
  <c r="AV67" i="1"/>
  <c r="AW67" i="1"/>
  <c r="AX67" i="1"/>
  <c r="AY67" i="1"/>
  <c r="AZ67" i="1"/>
  <c r="BA67" i="1"/>
  <c r="BB67" i="1"/>
  <c r="BE67" i="1"/>
  <c r="BF67" i="1"/>
  <c r="BG67" i="1"/>
  <c r="BH67" i="1"/>
  <c r="BI67" i="1"/>
  <c r="BJ67" i="1"/>
  <c r="BK67" i="1"/>
  <c r="BL67" i="1"/>
  <c r="BM67" i="1"/>
  <c r="BN67" i="1"/>
  <c r="BQ67" i="1"/>
  <c r="BR67" i="1"/>
  <c r="BS67" i="1"/>
  <c r="BT67" i="1"/>
  <c r="BU67" i="1"/>
  <c r="BV67" i="1"/>
  <c r="BW67" i="1"/>
  <c r="BX67" i="1"/>
  <c r="BZ67" i="1"/>
  <c r="CC67" i="1"/>
  <c r="CD67" i="1"/>
  <c r="CE67" i="1"/>
  <c r="CF67" i="1"/>
  <c r="CG67" i="1"/>
  <c r="CH67" i="1"/>
  <c r="CI67" i="1"/>
  <c r="CJ67" i="1"/>
  <c r="CL67" i="1"/>
  <c r="CB34" i="1" l="1"/>
  <c r="CA34" i="1" s="1"/>
  <c r="D67" i="1"/>
  <c r="C67" i="1" l="1"/>
  <c r="D56" i="1"/>
  <c r="S25" i="1" l="1"/>
  <c r="T25" i="1"/>
  <c r="U25" i="1"/>
  <c r="V25" i="1"/>
  <c r="W25" i="1"/>
  <c r="X25" i="1"/>
  <c r="Y25" i="1"/>
  <c r="Z25" i="1"/>
  <c r="AA25" i="1"/>
  <c r="AB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S25" i="1"/>
  <c r="AT25" i="1"/>
  <c r="AU25" i="1"/>
  <c r="AV25" i="1"/>
  <c r="AW25" i="1"/>
  <c r="AX25" i="1"/>
  <c r="AY25" i="1"/>
  <c r="AZ25" i="1"/>
  <c r="BB25" i="1"/>
  <c r="BE25" i="1"/>
  <c r="BF25" i="1"/>
  <c r="BG25" i="1"/>
  <c r="BH25" i="1"/>
  <c r="BI25" i="1"/>
  <c r="BJ25" i="1"/>
  <c r="BK25" i="1"/>
  <c r="BL25" i="1"/>
  <c r="BN25" i="1"/>
  <c r="BQ25" i="1"/>
  <c r="BR25" i="1"/>
  <c r="BS25" i="1"/>
  <c r="BT25" i="1"/>
  <c r="BU25" i="1"/>
  <c r="BV25" i="1"/>
  <c r="BW25" i="1"/>
  <c r="BX25" i="1"/>
  <c r="BZ25" i="1"/>
  <c r="CC25" i="1"/>
  <c r="CD25" i="1"/>
  <c r="CE25" i="1"/>
  <c r="CF25" i="1"/>
  <c r="CG25" i="1"/>
  <c r="CH25" i="1"/>
  <c r="CI25" i="1"/>
  <c r="CJ25" i="1"/>
  <c r="CL25" i="1"/>
  <c r="R25" i="1"/>
  <c r="Q25" i="1"/>
  <c r="BO57" i="1" l="1"/>
  <c r="CA69" i="1" l="1"/>
  <c r="BZ73" i="1"/>
  <c r="CB75" i="1"/>
  <c r="CB76" i="1"/>
  <c r="CB77" i="1"/>
  <c r="CB78" i="1"/>
  <c r="CB79" i="1"/>
  <c r="CB74" i="1"/>
  <c r="CA75" i="1"/>
  <c r="CA76" i="1"/>
  <c r="CA77" i="1"/>
  <c r="CA74" i="1"/>
  <c r="CB69" i="1"/>
  <c r="CB70" i="1"/>
  <c r="CB71" i="1"/>
  <c r="CB72" i="1"/>
  <c r="CB68" i="1"/>
  <c r="CA68" i="1"/>
  <c r="CA70" i="1"/>
  <c r="CA72" i="1"/>
  <c r="CB64" i="1"/>
  <c r="CB65" i="1"/>
  <c r="CB66" i="1"/>
  <c r="CB63" i="1"/>
  <c r="CA64" i="1"/>
  <c r="CA65" i="1"/>
  <c r="CA66" i="1"/>
  <c r="CA63" i="1"/>
  <c r="CH56" i="1"/>
  <c r="CB58" i="1"/>
  <c r="CB59" i="1"/>
  <c r="CB60" i="1"/>
  <c r="CB61" i="1"/>
  <c r="CB57" i="1"/>
  <c r="CA58" i="1"/>
  <c r="CA59" i="1"/>
  <c r="CA60" i="1"/>
  <c r="CA61" i="1"/>
  <c r="CA57" i="1"/>
  <c r="CB53" i="1"/>
  <c r="CB54" i="1"/>
  <c r="CB55" i="1"/>
  <c r="CB52" i="1"/>
  <c r="CA53" i="1"/>
  <c r="CA54" i="1"/>
  <c r="CA55" i="1"/>
  <c r="CA52" i="1"/>
  <c r="CB49" i="1"/>
  <c r="CB48" i="1"/>
  <c r="CA49" i="1"/>
  <c r="CA48" i="1"/>
  <c r="CH47" i="1"/>
  <c r="CB37" i="1"/>
  <c r="CB38" i="1"/>
  <c r="CB39" i="1"/>
  <c r="CB40" i="1"/>
  <c r="CB41" i="1"/>
  <c r="CB42" i="1"/>
  <c r="CB44" i="1"/>
  <c r="CB45" i="1"/>
  <c r="CB46" i="1"/>
  <c r="CB36" i="1"/>
  <c r="CA37" i="1"/>
  <c r="CA38" i="1"/>
  <c r="CA39" i="1"/>
  <c r="CA40" i="1"/>
  <c r="CA41" i="1"/>
  <c r="CA42" i="1"/>
  <c r="CA44" i="1"/>
  <c r="CA45" i="1"/>
  <c r="CA46" i="1"/>
  <c r="CA36" i="1"/>
  <c r="CH32" i="1"/>
  <c r="CB33" i="1"/>
  <c r="CA33" i="1"/>
  <c r="CB27" i="1"/>
  <c r="CB28" i="1"/>
  <c r="CB29" i="1"/>
  <c r="CB30" i="1"/>
  <c r="CB31" i="1"/>
  <c r="CB26" i="1"/>
  <c r="CA27" i="1"/>
  <c r="CA28" i="1"/>
  <c r="CA29" i="1"/>
  <c r="CA30" i="1"/>
  <c r="CA31" i="1"/>
  <c r="CA26" i="1"/>
  <c r="BP75" i="1"/>
  <c r="BP76" i="1"/>
  <c r="BP77" i="1"/>
  <c r="BP78" i="1"/>
  <c r="BP79" i="1"/>
  <c r="BP74" i="1"/>
  <c r="BO75" i="1"/>
  <c r="BO76" i="1"/>
  <c r="BO77" i="1"/>
  <c r="BO78" i="1"/>
  <c r="BO79" i="1"/>
  <c r="BO74" i="1"/>
  <c r="BP64" i="1"/>
  <c r="BP65" i="1"/>
  <c r="BP66" i="1"/>
  <c r="BP63" i="1"/>
  <c r="BO64" i="1"/>
  <c r="BO65" i="1"/>
  <c r="BO66" i="1"/>
  <c r="BO63" i="1"/>
  <c r="BP70" i="1"/>
  <c r="BP71" i="1"/>
  <c r="BP72" i="1"/>
  <c r="BP68" i="1"/>
  <c r="BO70" i="1"/>
  <c r="BO71" i="1"/>
  <c r="BO72" i="1"/>
  <c r="BP58" i="1"/>
  <c r="BP59" i="1"/>
  <c r="BP60" i="1"/>
  <c r="BP61" i="1"/>
  <c r="BP57" i="1"/>
  <c r="BO58" i="1"/>
  <c r="BO59" i="1"/>
  <c r="BO60" i="1"/>
  <c r="BO61" i="1"/>
  <c r="BP53" i="1"/>
  <c r="BP54" i="1"/>
  <c r="BP55" i="1"/>
  <c r="BP52" i="1"/>
  <c r="BO53" i="1"/>
  <c r="BO54" i="1"/>
  <c r="BO55" i="1"/>
  <c r="BO52" i="1"/>
  <c r="BP49" i="1"/>
  <c r="BP48" i="1"/>
  <c r="BO49" i="1"/>
  <c r="BO48" i="1"/>
  <c r="BP37" i="1"/>
  <c r="BP38" i="1"/>
  <c r="BP39" i="1"/>
  <c r="BP40" i="1"/>
  <c r="BP41" i="1"/>
  <c r="BP42" i="1"/>
  <c r="BP44" i="1"/>
  <c r="BP45" i="1"/>
  <c r="BP46" i="1"/>
  <c r="BP36" i="1"/>
  <c r="BO37" i="1"/>
  <c r="BO38" i="1"/>
  <c r="BO39" i="1"/>
  <c r="BO40" i="1"/>
  <c r="BO41" i="1"/>
  <c r="BO42" i="1"/>
  <c r="BO44" i="1"/>
  <c r="BO45" i="1"/>
  <c r="BO46" i="1"/>
  <c r="BO36" i="1"/>
  <c r="BP33" i="1"/>
  <c r="BO33" i="1"/>
  <c r="BP27" i="1"/>
  <c r="BP28" i="1"/>
  <c r="BP29" i="1"/>
  <c r="BP30" i="1"/>
  <c r="BP31" i="1"/>
  <c r="BP26" i="1"/>
  <c r="BO27" i="1"/>
  <c r="BO28" i="1"/>
  <c r="BO29" i="1"/>
  <c r="BO30" i="1"/>
  <c r="BO31" i="1"/>
  <c r="BO26" i="1"/>
  <c r="BP22" i="1"/>
  <c r="BP21" i="1"/>
  <c r="BO22" i="1"/>
  <c r="BO21" i="1"/>
  <c r="BD75" i="1"/>
  <c r="BD76" i="1"/>
  <c r="BD77" i="1"/>
  <c r="BD78" i="1"/>
  <c r="BD74" i="1"/>
  <c r="BC75" i="1"/>
  <c r="BC76" i="1"/>
  <c r="BC77" i="1"/>
  <c r="BC78" i="1"/>
  <c r="BC79" i="1"/>
  <c r="BC74" i="1"/>
  <c r="BD69" i="1"/>
  <c r="BD70" i="1"/>
  <c r="BD71" i="1"/>
  <c r="BD72" i="1"/>
  <c r="BD68" i="1"/>
  <c r="BC69" i="1"/>
  <c r="BC70" i="1"/>
  <c r="BC71" i="1"/>
  <c r="BC72" i="1"/>
  <c r="BC68" i="1"/>
  <c r="BD64" i="1"/>
  <c r="BD65" i="1"/>
  <c r="BD66" i="1"/>
  <c r="BD63" i="1"/>
  <c r="BC64" i="1"/>
  <c r="BC65" i="1"/>
  <c r="BC66" i="1"/>
  <c r="BC63" i="1"/>
  <c r="BD58" i="1"/>
  <c r="BD59" i="1"/>
  <c r="BD60" i="1"/>
  <c r="BD61" i="1"/>
  <c r="BD57" i="1"/>
  <c r="BC58" i="1"/>
  <c r="BC59" i="1"/>
  <c r="BC60" i="1"/>
  <c r="BC61" i="1"/>
  <c r="BC57" i="1"/>
  <c r="BD53" i="1"/>
  <c r="BD54" i="1"/>
  <c r="BD55" i="1"/>
  <c r="BD52" i="1"/>
  <c r="BC53" i="1"/>
  <c r="BC54" i="1"/>
  <c r="BC55" i="1"/>
  <c r="BC52" i="1"/>
  <c r="BB51" i="1"/>
  <c r="BD49" i="1"/>
  <c r="BD48" i="1"/>
  <c r="BC49" i="1"/>
  <c r="BC48" i="1"/>
  <c r="BD37" i="1"/>
  <c r="BD38" i="1"/>
  <c r="BD39" i="1"/>
  <c r="BD40" i="1"/>
  <c r="BD41" i="1"/>
  <c r="BD42" i="1"/>
  <c r="BD43" i="1"/>
  <c r="BD44" i="1"/>
  <c r="BD45" i="1"/>
  <c r="BD46" i="1"/>
  <c r="BD36" i="1"/>
  <c r="BC37" i="1"/>
  <c r="BC38" i="1"/>
  <c r="BC39" i="1"/>
  <c r="BC40" i="1"/>
  <c r="BC41" i="1"/>
  <c r="BC42" i="1"/>
  <c r="BC43" i="1"/>
  <c r="BC44" i="1"/>
  <c r="BC45" i="1"/>
  <c r="BC46" i="1"/>
  <c r="BC36" i="1"/>
  <c r="BD34" i="1"/>
  <c r="BD33" i="1"/>
  <c r="BC34" i="1"/>
  <c r="BC33" i="1"/>
  <c r="BD27" i="1"/>
  <c r="BD28" i="1"/>
  <c r="BD29" i="1"/>
  <c r="BD30" i="1"/>
  <c r="BD31" i="1"/>
  <c r="BC27" i="1"/>
  <c r="BC28" i="1"/>
  <c r="BC29" i="1"/>
  <c r="BC30" i="1"/>
  <c r="BC31" i="1"/>
  <c r="BD26" i="1"/>
  <c r="BC26" i="1"/>
  <c r="BJ73" i="1"/>
  <c r="BJ62" i="1"/>
  <c r="BJ56" i="1"/>
  <c r="BJ51" i="1"/>
  <c r="BJ47" i="1"/>
  <c r="BJ32" i="1"/>
  <c r="AX73" i="1"/>
  <c r="AJ32" i="1"/>
  <c r="AC32" i="1"/>
  <c r="AB32" i="1"/>
  <c r="AD27" i="1"/>
  <c r="AD28" i="1"/>
  <c r="AD29" i="1"/>
  <c r="AD30" i="1"/>
  <c r="AD31" i="1"/>
  <c r="AD26" i="1"/>
  <c r="AC27" i="1"/>
  <c r="AC28" i="1"/>
  <c r="AC29" i="1"/>
  <c r="AC30" i="1"/>
  <c r="AC31" i="1"/>
  <c r="AC26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69" i="1"/>
  <c r="AR70" i="1"/>
  <c r="AR71" i="1"/>
  <c r="AR72" i="1"/>
  <c r="AR68" i="1"/>
  <c r="AQ69" i="1"/>
  <c r="AQ70" i="1"/>
  <c r="AQ71" i="1"/>
  <c r="AQ72" i="1"/>
  <c r="AQ68" i="1"/>
  <c r="AR64" i="1"/>
  <c r="AR65" i="1"/>
  <c r="AR66" i="1"/>
  <c r="AR63" i="1"/>
  <c r="AQ64" i="1"/>
  <c r="AQ65" i="1"/>
  <c r="AQ66" i="1"/>
  <c r="AQ63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R58" i="1"/>
  <c r="AR59" i="1"/>
  <c r="AR60" i="1"/>
  <c r="AR61" i="1"/>
  <c r="AR57" i="1"/>
  <c r="AQ58" i="1"/>
  <c r="AQ59" i="1"/>
  <c r="AQ60" i="1"/>
  <c r="AQ61" i="1"/>
  <c r="AQ57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R53" i="1"/>
  <c r="AR54" i="1"/>
  <c r="AR55" i="1"/>
  <c r="AQ53" i="1"/>
  <c r="AQ54" i="1"/>
  <c r="AQ55" i="1"/>
  <c r="AR52" i="1"/>
  <c r="AQ52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O51" i="1"/>
  <c r="AR37" i="1"/>
  <c r="AR38" i="1"/>
  <c r="AR39" i="1"/>
  <c r="AR40" i="1"/>
  <c r="AR41" i="1"/>
  <c r="AR42" i="1"/>
  <c r="AR43" i="1"/>
  <c r="AR44" i="1"/>
  <c r="AR45" i="1"/>
  <c r="AR46" i="1"/>
  <c r="AR48" i="1"/>
  <c r="AR49" i="1"/>
  <c r="AR36" i="1"/>
  <c r="AQ37" i="1"/>
  <c r="AQ38" i="1"/>
  <c r="AQ39" i="1"/>
  <c r="AQ40" i="1"/>
  <c r="AQ41" i="1"/>
  <c r="AQ42" i="1"/>
  <c r="AQ43" i="1"/>
  <c r="AQ44" i="1"/>
  <c r="AQ45" i="1"/>
  <c r="AQ46" i="1"/>
  <c r="AQ36" i="1"/>
  <c r="AR34" i="1"/>
  <c r="AR33" i="1"/>
  <c r="AQ34" i="1"/>
  <c r="AQ33" i="1"/>
  <c r="AM47" i="1"/>
  <c r="AN47" i="1"/>
  <c r="AP47" i="1"/>
  <c r="AM32" i="1"/>
  <c r="AN32" i="1"/>
  <c r="AP32" i="1"/>
  <c r="Q47" i="1"/>
  <c r="Q32" i="1"/>
  <c r="P25" i="1"/>
  <c r="O25" i="1"/>
  <c r="AR27" i="1"/>
  <c r="AR28" i="1"/>
  <c r="AR29" i="1"/>
  <c r="AR30" i="1"/>
  <c r="AR31" i="1"/>
  <c r="AR26" i="1"/>
  <c r="AQ27" i="1"/>
  <c r="AQ28" i="1"/>
  <c r="AQ29" i="1"/>
  <c r="AQ30" i="1"/>
  <c r="AQ31" i="1"/>
  <c r="AQ26" i="1"/>
  <c r="BP19" i="1" l="1"/>
  <c r="BP8" i="1" s="1"/>
  <c r="BO19" i="1"/>
  <c r="BO8" i="1" s="1"/>
  <c r="AR35" i="1"/>
  <c r="CA35" i="1"/>
  <c r="BD35" i="1"/>
  <c r="BO35" i="1"/>
  <c r="BC35" i="1"/>
  <c r="CB35" i="1"/>
  <c r="AQ35" i="1"/>
  <c r="BP35" i="1"/>
  <c r="CH24" i="1"/>
  <c r="CH7" i="1" s="1"/>
  <c r="BD67" i="1"/>
  <c r="BP67" i="1"/>
  <c r="AQ67" i="1"/>
  <c r="CA67" i="1"/>
  <c r="AR67" i="1"/>
  <c r="BC67" i="1"/>
  <c r="BO67" i="1"/>
  <c r="CB67" i="1"/>
  <c r="BO47" i="1"/>
  <c r="CA47" i="1"/>
  <c r="AR25" i="1"/>
  <c r="AC25" i="1"/>
  <c r="BO25" i="1"/>
  <c r="AQ25" i="1"/>
  <c r="AD25" i="1"/>
  <c r="BD25" i="1"/>
  <c r="BC25" i="1"/>
  <c r="CA25" i="1"/>
  <c r="BC47" i="1"/>
  <c r="BP25" i="1"/>
  <c r="CB25" i="1"/>
  <c r="CA56" i="1"/>
  <c r="CA73" i="1"/>
  <c r="CA62" i="1"/>
  <c r="CA51" i="1"/>
  <c r="CA32" i="1"/>
  <c r="BO56" i="1"/>
  <c r="BO73" i="1"/>
  <c r="BO62" i="1"/>
  <c r="BO51" i="1"/>
  <c r="BC56" i="1"/>
  <c r="BC73" i="1"/>
  <c r="BC62" i="1"/>
  <c r="BC51" i="1"/>
  <c r="BC32" i="1"/>
  <c r="AO50" i="1"/>
  <c r="BJ50" i="1"/>
  <c r="BJ24" i="1" s="1"/>
  <c r="AQ51" i="1"/>
  <c r="X50" i="1"/>
  <c r="X24" i="1" s="1"/>
  <c r="Q50" i="1"/>
  <c r="Q24" i="1" s="1"/>
  <c r="AQ62" i="1"/>
  <c r="AC50" i="1"/>
  <c r="AP50" i="1"/>
  <c r="AP24" i="1" s="1"/>
  <c r="AJ50" i="1"/>
  <c r="AJ24" i="1" s="1"/>
  <c r="AQ32" i="1"/>
  <c r="AQ56" i="1"/>
  <c r="AD32" i="1"/>
  <c r="AE32" i="1"/>
  <c r="AF32" i="1"/>
  <c r="AG32" i="1"/>
  <c r="AH32" i="1"/>
  <c r="AI32" i="1"/>
  <c r="AK32" i="1"/>
  <c r="AL32" i="1"/>
  <c r="AR32" i="1"/>
  <c r="AS32" i="1"/>
  <c r="AT32" i="1"/>
  <c r="AU32" i="1"/>
  <c r="AV32" i="1"/>
  <c r="AW32" i="1"/>
  <c r="AX32" i="1"/>
  <c r="AX24" i="1" s="1"/>
  <c r="AY32" i="1"/>
  <c r="AZ32" i="1"/>
  <c r="BB32" i="1"/>
  <c r="BD32" i="1"/>
  <c r="BE32" i="1"/>
  <c r="BF32" i="1"/>
  <c r="BG32" i="1"/>
  <c r="BH32" i="1"/>
  <c r="BI32" i="1"/>
  <c r="BK32" i="1"/>
  <c r="BL32" i="1"/>
  <c r="BN32" i="1"/>
  <c r="BP32" i="1"/>
  <c r="BQ32" i="1"/>
  <c r="BR32" i="1"/>
  <c r="BS32" i="1"/>
  <c r="BT32" i="1"/>
  <c r="BU32" i="1"/>
  <c r="BV32" i="1"/>
  <c r="BV24" i="1" s="1"/>
  <c r="BV7" i="1" s="1"/>
  <c r="BW32" i="1"/>
  <c r="BX32" i="1"/>
  <c r="BZ32" i="1"/>
  <c r="CB32" i="1"/>
  <c r="CC32" i="1"/>
  <c r="CD32" i="1"/>
  <c r="CE32" i="1"/>
  <c r="CF32" i="1"/>
  <c r="CG32" i="1"/>
  <c r="CI32" i="1"/>
  <c r="CJ32" i="1"/>
  <c r="CL32" i="1"/>
  <c r="AA50" i="1"/>
  <c r="AM50" i="1"/>
  <c r="AC24" i="1" l="1"/>
  <c r="AM24" i="1"/>
  <c r="AM7" i="1" s="1"/>
  <c r="Q7" i="1"/>
  <c r="AJ7" i="1"/>
  <c r="CA50" i="1"/>
  <c r="CA24" i="1" s="1"/>
  <c r="CA7" i="1" s="1"/>
  <c r="BO50" i="1"/>
  <c r="BC50" i="1"/>
  <c r="BJ7" i="1"/>
  <c r="AQ50" i="1"/>
  <c r="AQ24" i="1" s="1"/>
  <c r="AP7" i="1"/>
  <c r="D73" i="1"/>
  <c r="E73" i="1"/>
  <c r="F73" i="1"/>
  <c r="G73" i="1"/>
  <c r="H73" i="1"/>
  <c r="I73" i="1"/>
  <c r="J73" i="1"/>
  <c r="K73" i="1"/>
  <c r="L73" i="1"/>
  <c r="M73" i="1"/>
  <c r="O73" i="1"/>
  <c r="AR73" i="1"/>
  <c r="AS73" i="1"/>
  <c r="AT73" i="1"/>
  <c r="AU73" i="1"/>
  <c r="AV73" i="1"/>
  <c r="AW73" i="1"/>
  <c r="AY73" i="1"/>
  <c r="AZ73" i="1"/>
  <c r="BB73" i="1"/>
  <c r="BD73" i="1"/>
  <c r="BE73" i="1"/>
  <c r="BF73" i="1"/>
  <c r="BG73" i="1"/>
  <c r="BH73" i="1"/>
  <c r="BI73" i="1"/>
  <c r="BK73" i="1"/>
  <c r="BL73" i="1"/>
  <c r="BN73" i="1"/>
  <c r="BP73" i="1"/>
  <c r="BQ73" i="1"/>
  <c r="BR73" i="1"/>
  <c r="BS73" i="1"/>
  <c r="BT73" i="1"/>
  <c r="BU73" i="1"/>
  <c r="BW73" i="1"/>
  <c r="BX73" i="1"/>
  <c r="CB73" i="1"/>
  <c r="CC73" i="1"/>
  <c r="CD73" i="1"/>
  <c r="CE73" i="1"/>
  <c r="CF73" i="1"/>
  <c r="CG73" i="1"/>
  <c r="CI73" i="1"/>
  <c r="CJ73" i="1"/>
  <c r="CL73" i="1"/>
  <c r="C73" i="1"/>
  <c r="D62" i="1"/>
  <c r="E62" i="1"/>
  <c r="F62" i="1"/>
  <c r="G62" i="1"/>
  <c r="H62" i="1"/>
  <c r="I62" i="1"/>
  <c r="J62" i="1"/>
  <c r="K62" i="1"/>
  <c r="L62" i="1"/>
  <c r="M62" i="1"/>
  <c r="O62" i="1"/>
  <c r="P50" i="1"/>
  <c r="R50" i="1"/>
  <c r="S50" i="1"/>
  <c r="T50" i="1"/>
  <c r="U50" i="1"/>
  <c r="V50" i="1"/>
  <c r="W50" i="1"/>
  <c r="Y50" i="1"/>
  <c r="Z50" i="1"/>
  <c r="AB50" i="1"/>
  <c r="AD50" i="1"/>
  <c r="AE50" i="1"/>
  <c r="AF50" i="1"/>
  <c r="AG50" i="1"/>
  <c r="AH50" i="1"/>
  <c r="AI50" i="1"/>
  <c r="AK50" i="1"/>
  <c r="AL50" i="1"/>
  <c r="AN50" i="1"/>
  <c r="AN24" i="1" s="1"/>
  <c r="AR62" i="1"/>
  <c r="AS62" i="1"/>
  <c r="AT62" i="1"/>
  <c r="AU62" i="1"/>
  <c r="AV62" i="1"/>
  <c r="AW62" i="1"/>
  <c r="AY62" i="1"/>
  <c r="AZ62" i="1"/>
  <c r="BB62" i="1"/>
  <c r="BD62" i="1"/>
  <c r="BE62" i="1"/>
  <c r="BF62" i="1"/>
  <c r="BG62" i="1"/>
  <c r="BH62" i="1"/>
  <c r="BI62" i="1"/>
  <c r="BK62" i="1"/>
  <c r="BL62" i="1"/>
  <c r="BN62" i="1"/>
  <c r="BP62" i="1"/>
  <c r="BQ62" i="1"/>
  <c r="BR62" i="1"/>
  <c r="BS62" i="1"/>
  <c r="BT62" i="1"/>
  <c r="BU62" i="1"/>
  <c r="BW62" i="1"/>
  <c r="BX62" i="1"/>
  <c r="BZ62" i="1"/>
  <c r="CB62" i="1"/>
  <c r="CC62" i="1"/>
  <c r="CD62" i="1"/>
  <c r="CE62" i="1"/>
  <c r="CF62" i="1"/>
  <c r="CG62" i="1"/>
  <c r="CI62" i="1"/>
  <c r="CJ62" i="1"/>
  <c r="CL62" i="1"/>
  <c r="C62" i="1"/>
  <c r="E56" i="1"/>
  <c r="F56" i="1"/>
  <c r="G56" i="1"/>
  <c r="H56" i="1"/>
  <c r="I56" i="1"/>
  <c r="J56" i="1"/>
  <c r="K56" i="1"/>
  <c r="L56" i="1"/>
  <c r="M56" i="1"/>
  <c r="O56" i="1"/>
  <c r="AR56" i="1"/>
  <c r="AS56" i="1"/>
  <c r="AT56" i="1"/>
  <c r="AU56" i="1"/>
  <c r="AV56" i="1"/>
  <c r="AW56" i="1"/>
  <c r="AY56" i="1"/>
  <c r="AZ56" i="1"/>
  <c r="BB56" i="1"/>
  <c r="BD56" i="1"/>
  <c r="BE56" i="1"/>
  <c r="BF56" i="1"/>
  <c r="BG56" i="1"/>
  <c r="BH56" i="1"/>
  <c r="BI56" i="1"/>
  <c r="BK56" i="1"/>
  <c r="BL56" i="1"/>
  <c r="BN56" i="1"/>
  <c r="BP56" i="1"/>
  <c r="BQ56" i="1"/>
  <c r="BR56" i="1"/>
  <c r="BS56" i="1"/>
  <c r="BT56" i="1"/>
  <c r="BU56" i="1"/>
  <c r="BW56" i="1"/>
  <c r="BX56" i="1"/>
  <c r="BZ56" i="1"/>
  <c r="CB56" i="1"/>
  <c r="CC56" i="1"/>
  <c r="CD56" i="1"/>
  <c r="CE56" i="1"/>
  <c r="CF56" i="1"/>
  <c r="CG56" i="1"/>
  <c r="CI56" i="1"/>
  <c r="CJ56" i="1"/>
  <c r="CL56" i="1"/>
  <c r="C56" i="1"/>
  <c r="D51" i="1"/>
  <c r="E51" i="1"/>
  <c r="F51" i="1"/>
  <c r="G51" i="1"/>
  <c r="H51" i="1"/>
  <c r="I51" i="1"/>
  <c r="J51" i="1"/>
  <c r="K51" i="1"/>
  <c r="L51" i="1"/>
  <c r="M51" i="1"/>
  <c r="AR51" i="1"/>
  <c r="AS51" i="1"/>
  <c r="AT51" i="1"/>
  <c r="AU51" i="1"/>
  <c r="AV51" i="1"/>
  <c r="AW51" i="1"/>
  <c r="AY51" i="1"/>
  <c r="AZ51" i="1"/>
  <c r="BD51" i="1"/>
  <c r="BE51" i="1"/>
  <c r="BF51" i="1"/>
  <c r="BG51" i="1"/>
  <c r="BH51" i="1"/>
  <c r="BI51" i="1"/>
  <c r="BK51" i="1"/>
  <c r="BL51" i="1"/>
  <c r="BN51" i="1"/>
  <c r="BP51" i="1"/>
  <c r="BQ51" i="1"/>
  <c r="BR51" i="1"/>
  <c r="BS51" i="1"/>
  <c r="BT51" i="1"/>
  <c r="BU51" i="1"/>
  <c r="BW51" i="1"/>
  <c r="BX51" i="1"/>
  <c r="BZ51" i="1"/>
  <c r="CB51" i="1"/>
  <c r="CC51" i="1"/>
  <c r="CD51" i="1"/>
  <c r="CE51" i="1"/>
  <c r="CF51" i="1"/>
  <c r="CG51" i="1"/>
  <c r="CI51" i="1"/>
  <c r="CJ51" i="1"/>
  <c r="CL51" i="1"/>
  <c r="C51" i="1"/>
  <c r="O47" i="1"/>
  <c r="P47" i="1"/>
  <c r="R47" i="1"/>
  <c r="S47" i="1"/>
  <c r="T47" i="1"/>
  <c r="U47" i="1"/>
  <c r="V47" i="1"/>
  <c r="W47" i="1"/>
  <c r="Y47" i="1"/>
  <c r="Z47" i="1"/>
  <c r="AA47" i="1"/>
  <c r="AA24" i="1" s="1"/>
  <c r="AB47" i="1"/>
  <c r="AD47" i="1"/>
  <c r="AE47" i="1"/>
  <c r="AF47" i="1"/>
  <c r="AG47" i="1"/>
  <c r="AH47" i="1"/>
  <c r="AI47" i="1"/>
  <c r="AK47" i="1"/>
  <c r="AL47" i="1"/>
  <c r="AS47" i="1"/>
  <c r="AT47" i="1"/>
  <c r="AU47" i="1"/>
  <c r="AV47" i="1"/>
  <c r="AW47" i="1"/>
  <c r="AY47" i="1"/>
  <c r="AZ47" i="1"/>
  <c r="BB47" i="1"/>
  <c r="BD47" i="1"/>
  <c r="BE47" i="1"/>
  <c r="BF47" i="1"/>
  <c r="BG47" i="1"/>
  <c r="BH47" i="1"/>
  <c r="BI47" i="1"/>
  <c r="BK47" i="1"/>
  <c r="BL47" i="1"/>
  <c r="BN47" i="1"/>
  <c r="BP47" i="1"/>
  <c r="BQ47" i="1"/>
  <c r="BR47" i="1"/>
  <c r="BS47" i="1"/>
  <c r="BT47" i="1"/>
  <c r="BU47" i="1"/>
  <c r="BW47" i="1"/>
  <c r="BX47" i="1"/>
  <c r="BZ47" i="1"/>
  <c r="CB47" i="1"/>
  <c r="CC47" i="1"/>
  <c r="CD47" i="1"/>
  <c r="CE47" i="1"/>
  <c r="CF47" i="1"/>
  <c r="CG47" i="1"/>
  <c r="CI47" i="1"/>
  <c r="CJ47" i="1"/>
  <c r="CL47" i="1"/>
  <c r="C47" i="1"/>
  <c r="AE24" i="1" l="1"/>
  <c r="AG24" i="1"/>
  <c r="AL24" i="1"/>
  <c r="AI24" i="1"/>
  <c r="AK24" i="1"/>
  <c r="AH24" i="1"/>
  <c r="AF24" i="1"/>
  <c r="AD24" i="1"/>
  <c r="AQ7" i="1"/>
  <c r="AB24" i="1"/>
  <c r="BC24" i="1"/>
  <c r="BC7" i="1" s="1"/>
  <c r="CJ50" i="1"/>
  <c r="CJ24" i="1" s="1"/>
  <c r="CE50" i="1"/>
  <c r="CI50" i="1"/>
  <c r="CI24" i="1" s="1"/>
  <c r="CD50" i="1"/>
  <c r="CD24" i="1" s="1"/>
  <c r="BX50" i="1"/>
  <c r="BX24" i="1" s="1"/>
  <c r="BN50" i="1"/>
  <c r="BN24" i="1" s="1"/>
  <c r="BS50" i="1"/>
  <c r="BS24" i="1" s="1"/>
  <c r="BS7" i="1" s="1"/>
  <c r="BH50" i="1"/>
  <c r="BH24" i="1" s="1"/>
  <c r="CL50" i="1"/>
  <c r="CL24" i="1" s="1"/>
  <c r="CF50" i="1"/>
  <c r="CF24" i="1" s="1"/>
  <c r="CF7" i="1" s="1"/>
  <c r="BU50" i="1"/>
  <c r="BU24" i="1" s="1"/>
  <c r="BQ50" i="1"/>
  <c r="BQ24" i="1" s="1"/>
  <c r="BK50" i="1"/>
  <c r="BK24" i="1" s="1"/>
  <c r="BF50" i="1"/>
  <c r="BF24" i="1" s="1"/>
  <c r="CB50" i="1"/>
  <c r="CB24" i="1" s="1"/>
  <c r="AZ50" i="1"/>
  <c r="AZ24" i="1" s="1"/>
  <c r="AW50" i="1"/>
  <c r="AW24" i="1" s="1"/>
  <c r="AU50" i="1"/>
  <c r="AU24" i="1" s="1"/>
  <c r="AS50" i="1"/>
  <c r="AS24" i="1" s="1"/>
  <c r="BD50" i="1"/>
  <c r="BD24" i="1" s="1"/>
  <c r="BW50" i="1"/>
  <c r="BW24" i="1" s="1"/>
  <c r="BT50" i="1"/>
  <c r="BT24" i="1" s="1"/>
  <c r="BT7" i="1" s="1"/>
  <c r="BP50" i="1"/>
  <c r="BP24" i="1" s="1"/>
  <c r="BL50" i="1"/>
  <c r="BL24" i="1" s="1"/>
  <c r="BG50" i="1"/>
  <c r="BG24" i="1" s="1"/>
  <c r="BB50" i="1"/>
  <c r="AY50" i="1"/>
  <c r="AY24" i="1" s="1"/>
  <c r="AV50" i="1"/>
  <c r="AV24" i="1" s="1"/>
  <c r="AT50" i="1"/>
  <c r="AT24" i="1" s="1"/>
  <c r="O50" i="1"/>
  <c r="AR47" i="1"/>
  <c r="AR50" i="1"/>
  <c r="BE50" i="1"/>
  <c r="BE24" i="1" s="1"/>
  <c r="BI50" i="1"/>
  <c r="BI24" i="1" s="1"/>
  <c r="CG50" i="1"/>
  <c r="CG24" i="1" s="1"/>
  <c r="CC50" i="1"/>
  <c r="CC24" i="1" s="1"/>
  <c r="BZ50" i="1"/>
  <c r="BZ24" i="1" s="1"/>
  <c r="BR50" i="1"/>
  <c r="BR24" i="1" s="1"/>
  <c r="T32" i="1"/>
  <c r="T24" i="1" s="1"/>
  <c r="U32" i="1"/>
  <c r="U24" i="1" s="1"/>
  <c r="V32" i="1"/>
  <c r="V24" i="1" s="1"/>
  <c r="W32" i="1"/>
  <c r="W24" i="1" s="1"/>
  <c r="Y32" i="1"/>
  <c r="Y24" i="1" s="1"/>
  <c r="Z32" i="1"/>
  <c r="Z24" i="1" s="1"/>
  <c r="R32" i="1"/>
  <c r="R24" i="1" s="1"/>
  <c r="BB24" i="1" l="1"/>
  <c r="AR24" i="1"/>
  <c r="CE24" i="1"/>
  <c r="CE7" i="1" s="1"/>
  <c r="BD7" i="1"/>
  <c r="BL7" i="1"/>
  <c r="BI7" i="1"/>
  <c r="BG7" i="1"/>
  <c r="BE7" i="1"/>
  <c r="BK7" i="1"/>
  <c r="BH7" i="1"/>
  <c r="BF7" i="1"/>
  <c r="AS7" i="1"/>
  <c r="D50" i="1"/>
  <c r="E50" i="1"/>
  <c r="F50" i="1"/>
  <c r="G50" i="1"/>
  <c r="H50" i="1"/>
  <c r="I50" i="1"/>
  <c r="J50" i="1"/>
  <c r="K50" i="1"/>
  <c r="L50" i="1"/>
  <c r="M50" i="1"/>
  <c r="D47" i="1"/>
  <c r="E47" i="1"/>
  <c r="F47" i="1"/>
  <c r="G47" i="1"/>
  <c r="H47" i="1"/>
  <c r="I47" i="1"/>
  <c r="J47" i="1"/>
  <c r="K47" i="1"/>
  <c r="L47" i="1"/>
  <c r="M47" i="1"/>
  <c r="D32" i="1"/>
  <c r="E32" i="1"/>
  <c r="F32" i="1"/>
  <c r="G32" i="1"/>
  <c r="H32" i="1"/>
  <c r="I32" i="1"/>
  <c r="J32" i="1"/>
  <c r="K32" i="1"/>
  <c r="L32" i="1"/>
  <c r="M32" i="1"/>
  <c r="O32" i="1"/>
  <c r="P32" i="1"/>
  <c r="P24" i="1" s="1"/>
  <c r="S32" i="1"/>
  <c r="S24" i="1" s="1"/>
  <c r="C32" i="1"/>
  <c r="D25" i="1"/>
  <c r="E25" i="1"/>
  <c r="F25" i="1"/>
  <c r="G25" i="1"/>
  <c r="H25" i="1"/>
  <c r="I25" i="1"/>
  <c r="J25" i="1"/>
  <c r="K25" i="1"/>
  <c r="L25" i="1"/>
  <c r="M25" i="1"/>
  <c r="C25" i="1"/>
  <c r="C22" i="1"/>
  <c r="C21" i="1"/>
  <c r="C50" i="1"/>
  <c r="AU7" i="1"/>
  <c r="AW7" i="1"/>
  <c r="AZ7" i="1"/>
  <c r="J24" i="1" l="1"/>
  <c r="C19" i="1"/>
  <c r="AN7" i="1"/>
  <c r="CL8" i="1"/>
  <c r="CL7" i="1" s="1"/>
  <c r="BB7" i="1"/>
  <c r="BN7" i="1"/>
  <c r="P7" i="1"/>
  <c r="C9" i="1"/>
  <c r="U7" i="1"/>
  <c r="I24" i="1"/>
  <c r="M24" i="1"/>
  <c r="D24" i="1"/>
  <c r="L24" i="1"/>
  <c r="H24" i="1"/>
  <c r="F24" i="1"/>
  <c r="BX7" i="1"/>
  <c r="C24" i="1"/>
  <c r="K24" i="1"/>
  <c r="G24" i="1"/>
  <c r="E24" i="1"/>
  <c r="V7" i="1"/>
  <c r="AV7" i="1"/>
  <c r="W7" i="1"/>
  <c r="AG7" i="1"/>
  <c r="AT7" i="1"/>
  <c r="AY7" i="1"/>
  <c r="AB7" i="1"/>
  <c r="CJ7" i="1"/>
  <c r="CG7" i="1"/>
  <c r="CC7" i="1"/>
  <c r="BZ7" i="1"/>
  <c r="BU7" i="1"/>
  <c r="BQ7" i="1"/>
  <c r="CI7" i="1"/>
  <c r="CD7" i="1"/>
  <c r="CB7" i="1"/>
  <c r="BW7" i="1"/>
  <c r="BR7" i="1"/>
  <c r="BP7" i="1"/>
  <c r="AH7" i="1"/>
  <c r="AL7" i="1"/>
  <c r="Y7" i="1"/>
  <c r="T7" i="1"/>
  <c r="C8" i="1" l="1"/>
  <c r="M7" i="1"/>
  <c r="O7" i="1"/>
  <c r="J7" i="1"/>
  <c r="K7" i="1"/>
  <c r="F7" i="1"/>
  <c r="G7" i="1"/>
  <c r="H7" i="1"/>
  <c r="I7" i="1"/>
  <c r="L7" i="1"/>
  <c r="E7" i="1"/>
  <c r="AR7" i="1" l="1"/>
  <c r="AK7" i="1"/>
  <c r="AI7" i="1"/>
  <c r="AF7" i="1"/>
  <c r="Z7" i="1"/>
  <c r="S7" i="1"/>
  <c r="R7" i="1"/>
  <c r="BO32" i="1" l="1"/>
  <c r="BO24" i="1" l="1"/>
  <c r="BO7" i="1" s="1"/>
  <c r="C7" i="1"/>
  <c r="AC7" i="1"/>
  <c r="AD7" i="1"/>
  <c r="AE7" i="1" l="1"/>
</calcChain>
</file>

<file path=xl/sharedStrings.xml><?xml version="1.0" encoding="utf-8"?>
<sst xmlns="http://schemas.openxmlformats.org/spreadsheetml/2006/main" count="379" uniqueCount="202">
  <si>
    <t>Индекс</t>
  </si>
  <si>
    <t xml:space="preserve">Наименование учебных циклов, дисциплин, профессиональных модулей, МДК, практик                                                              </t>
  </si>
  <si>
    <t>Объем образовательной программы в часах,  в т.ч.</t>
  </si>
  <si>
    <t>Всего</t>
  </si>
  <si>
    <t>Работа обучающихся во взаимодействии с преподавателем</t>
  </si>
  <si>
    <t>Самостоятельная работа</t>
  </si>
  <si>
    <t>ГИА</t>
  </si>
  <si>
    <t>Обучение по дисциплинам и МДК, час.</t>
  </si>
  <si>
    <t>в т.ч.</t>
  </si>
  <si>
    <t>Объем образовательной программы</t>
  </si>
  <si>
    <t>Русский язык</t>
  </si>
  <si>
    <t>Литература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</si>
  <si>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</si>
  <si>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</si>
  <si>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</si>
  <si>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</si>
  <si>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ОП.01</t>
  </si>
  <si>
    <t>ОП.02</t>
  </si>
  <si>
    <t>ОП.03</t>
  </si>
  <si>
    <t>ОП.04</t>
  </si>
  <si>
    <t>ОП.05</t>
  </si>
  <si>
    <t>ОП.06</t>
  </si>
  <si>
    <t>ОП.07</t>
  </si>
  <si>
    <t>Безопасность жизнедеятельности</t>
  </si>
  <si>
    <t>ОП.08</t>
  </si>
  <si>
    <t>П.00</t>
  </si>
  <si>
    <t>ПМ.01</t>
  </si>
  <si>
    <t>МДК.01.01</t>
  </si>
  <si>
    <t>УП.01</t>
  </si>
  <si>
    <t xml:space="preserve">Учебная практика </t>
  </si>
  <si>
    <t>ПП.01</t>
  </si>
  <si>
    <t xml:space="preserve">Производственная практика </t>
  </si>
  <si>
    <t>ПМ.02</t>
  </si>
  <si>
    <t>МДК.02.01</t>
  </si>
  <si>
    <t>МДК.02.02</t>
  </si>
  <si>
    <t>УП.02</t>
  </si>
  <si>
    <t>ПП.02</t>
  </si>
  <si>
    <t>ПМ.03</t>
  </si>
  <si>
    <t>МДК.03.01</t>
  </si>
  <si>
    <t>УП.03</t>
  </si>
  <si>
    <t>ПП.03</t>
  </si>
  <si>
    <t>ГИА.00</t>
  </si>
  <si>
    <t>Математика</t>
  </si>
  <si>
    <t>ОП.09</t>
  </si>
  <si>
    <t>консультации</t>
  </si>
  <si>
    <t xml:space="preserve">консультации </t>
  </si>
  <si>
    <t>Экзамен квалификационный по ПМ.01</t>
  </si>
  <si>
    <t>Экзамен квалификационный по ПМ.02</t>
  </si>
  <si>
    <t>Экзамен квалификационный по ПМ.03</t>
  </si>
  <si>
    <t>форма ПА</t>
  </si>
  <si>
    <t>УП, ПП</t>
  </si>
  <si>
    <t>Промежуточная аттестация (ПА)</t>
  </si>
  <si>
    <t xml:space="preserve">Распределение объема образовательной программы по курсам и семестрам </t>
  </si>
  <si>
    <t>Вариативная часть</t>
  </si>
  <si>
    <t>дз</t>
  </si>
  <si>
    <t>Уроки</t>
  </si>
  <si>
    <t>лекции</t>
  </si>
  <si>
    <t>семинары</t>
  </si>
  <si>
    <t>Обществознание</t>
  </si>
  <si>
    <t>Астрономия</t>
  </si>
  <si>
    <t>1 курс -</t>
  </si>
  <si>
    <t>экз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</si>
  <si>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</si>
  <si>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</si>
  <si>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</si>
  <si>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</si>
  <si>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</si>
  <si>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ОГСЭ.04</t>
  </si>
  <si>
    <t>ОГСЭ.05</t>
  </si>
  <si>
    <t>Психология общения</t>
  </si>
  <si>
    <t>ЕН.00</t>
  </si>
  <si>
    <t>Математический и общий естественнонаучный цикл</t>
  </si>
  <si>
    <t>ЕН.01</t>
  </si>
  <si>
    <t xml:space="preserve">ЕН.02 </t>
  </si>
  <si>
    <t>Экологические основы природопользования</t>
  </si>
  <si>
    <t xml:space="preserve">ОП.00 </t>
  </si>
  <si>
    <t>Общепрофессиональный цикл</t>
  </si>
  <si>
    <t>Экономика организации</t>
  </si>
  <si>
    <t>Финансы, денежное обращение и кредит</t>
  </si>
  <si>
    <t>Налоги и налогообложение</t>
  </si>
  <si>
    <t>Основы бухгалтерского учета</t>
  </si>
  <si>
    <t>Аудит</t>
  </si>
  <si>
    <t>Документационное обеспечение оформления</t>
  </si>
  <si>
    <t>Основы предпринимательской деятельности</t>
  </si>
  <si>
    <t>Профессиональный  цикл</t>
  </si>
  <si>
    <t>Документирование хозяйственных операций и ведение бухгалтеского учета активов организации</t>
  </si>
  <si>
    <t>Практические основы бухгалтерского учета активов организации</t>
  </si>
  <si>
    <t xml:space="preserve"> Практические основы бухгалтерского учета источников формирования активов организации</t>
  </si>
  <si>
    <t>Бухгалтерская технология проведения и оформления инвентаризации</t>
  </si>
  <si>
    <t>Проведение расчетов с бюджетом и внебюджетными фондами</t>
  </si>
  <si>
    <t>Организация расчетов с бюджетом и внебюджетными фондами</t>
  </si>
  <si>
    <t>ПМ.04</t>
  </si>
  <si>
    <t>МДК 04.01</t>
  </si>
  <si>
    <t>МДК 04.02</t>
  </si>
  <si>
    <t>Основы анализа бухгалтерской отчетности</t>
  </si>
  <si>
    <t>Экзамен квалификационный по ПМ.04</t>
  </si>
  <si>
    <t>УП 04</t>
  </si>
  <si>
    <t>ПП 04</t>
  </si>
  <si>
    <t>ПМ 05</t>
  </si>
  <si>
    <t>МДК05.01</t>
  </si>
  <si>
    <t>Выполнение работ по должности "Кассир"</t>
  </si>
  <si>
    <t>УП 05</t>
  </si>
  <si>
    <t>ПП 05</t>
  </si>
  <si>
    <t>АЦ.00</t>
  </si>
  <si>
    <t>АД. 01</t>
  </si>
  <si>
    <t>АД.02</t>
  </si>
  <si>
    <t>ПДП.00</t>
  </si>
  <si>
    <t>Преддипломная практика</t>
  </si>
  <si>
    <t>Ведение бухгалтерского учета источников формирования активов, выполнение работ по инвентаризации активов и финансовых обязательств организации</t>
  </si>
  <si>
    <t>Составление и использование бухгалтерской (финансовой) отчетности</t>
  </si>
  <si>
    <t>Технология составления бухгалтерской (финансовой) отчетности</t>
  </si>
  <si>
    <t>Профессиональная подготовка</t>
  </si>
  <si>
    <t>форма аттестации</t>
  </si>
  <si>
    <t>кол-во часов</t>
  </si>
  <si>
    <t>зкз</t>
  </si>
  <si>
    <t>уроки</t>
  </si>
  <si>
    <t>ОГСЭ. 03</t>
  </si>
  <si>
    <t>Иностранный язык в профессиональной деятельности</t>
  </si>
  <si>
    <t>з</t>
  </si>
  <si>
    <t>Психология личности и профессиональное самоопределение</t>
  </si>
  <si>
    <t>Социальная адаптация и основы социально-правовых знаний</t>
  </si>
  <si>
    <t>ОГСЭ.06</t>
  </si>
  <si>
    <t>Информационные технологии в профессиональной деятельности.Адаптивные информационные технологии в профессиональной деятельности</t>
  </si>
  <si>
    <t>ОП.10</t>
  </si>
  <si>
    <t>Правовое обеспечение профессиональной деятельности</t>
  </si>
  <si>
    <t>Менеджмент</t>
  </si>
  <si>
    <t>Лабораторные и практические занятия</t>
  </si>
  <si>
    <t>лабораторные и практические занятия</t>
  </si>
  <si>
    <t>з,дз</t>
  </si>
  <si>
    <t>з,дзз,дз</t>
  </si>
  <si>
    <t>курсовая работа</t>
  </si>
  <si>
    <t>Итого</t>
  </si>
  <si>
    <t xml:space="preserve">1 семестр </t>
  </si>
  <si>
    <t xml:space="preserve">2  семестр </t>
  </si>
  <si>
    <t>Лабораторные и практические работы</t>
  </si>
  <si>
    <t>самостоятельная работа</t>
  </si>
  <si>
    <t xml:space="preserve">3    семестр              </t>
  </si>
  <si>
    <t>4     семестр</t>
  </si>
  <si>
    <t xml:space="preserve">2 курс </t>
  </si>
  <si>
    <t>3 курс</t>
  </si>
  <si>
    <t xml:space="preserve"> 5 семестр            </t>
  </si>
  <si>
    <t xml:space="preserve">6  семестр                        </t>
  </si>
  <si>
    <t>Основы учебно-исследовательской деятельности</t>
  </si>
  <si>
    <t xml:space="preserve">Адаптационный цикл </t>
  </si>
  <si>
    <t>ОП.11</t>
  </si>
  <si>
    <t>Государственная итоговая аттестация в форме защиты ВКР  в виде дипломной работы  и демонстрационного экзамена</t>
  </si>
  <si>
    <t>Экзамен квалификационный по ПМ.05</t>
  </si>
  <si>
    <t xml:space="preserve">Порядок ведения кассовых операций и условия работы с денежной наличностью </t>
  </si>
  <si>
    <t xml:space="preserve">     № </t>
  </si>
  <si>
    <t xml:space="preserve">от </t>
  </si>
  <si>
    <t>Приказ об утверждении ФГОС</t>
  </si>
  <si>
    <t>при реализации программы среднего общего образования</t>
  </si>
  <si>
    <t>социально-экономический</t>
  </si>
  <si>
    <t>профиль получаемого профессионального образования</t>
  </si>
  <si>
    <t>год начала подготовки по УП</t>
  </si>
  <si>
    <t>2г 10м</t>
  </si>
  <si>
    <t>Срок получения СПО по ППССЗ:</t>
  </si>
  <si>
    <t>Очная</t>
  </si>
  <si>
    <t>форма обучения</t>
  </si>
  <si>
    <t>бухгалтер</t>
  </si>
  <si>
    <t>квалификация:</t>
  </si>
  <si>
    <t>основное общее образование</t>
  </si>
  <si>
    <t>уровень образования</t>
  </si>
  <si>
    <t>наименование специальности</t>
  </si>
  <si>
    <t>код</t>
  </si>
  <si>
    <t>Экономика и бухгалтерский учет (по отраслям)</t>
  </si>
  <si>
    <t>38.02.01</t>
  </si>
  <si>
    <t>по специальности среднего профессионального образования</t>
  </si>
  <si>
    <t>наименование образовательного учреждения (организации)</t>
  </si>
  <si>
    <t>Федеральное казенное профессиональное образовательное учреждение "Оренбургский государственный экономический колледж-интернат" Министерства труда и социальной защиты Российской Федерации</t>
  </si>
  <si>
    <t>программы подготовки специалистов среднего звена</t>
  </si>
  <si>
    <t>УЧЕБНЫЙ ПЛАН</t>
  </si>
  <si>
    <t xml:space="preserve">                       __________________ О.В. Некс                                         </t>
  </si>
  <si>
    <t xml:space="preserve">Директор </t>
  </si>
  <si>
    <t>Утверждаю</t>
  </si>
  <si>
    <t xml:space="preserve">                 Министерство труда и социальной защиты  Российской Федерации</t>
  </si>
  <si>
    <t xml:space="preserve">Информатика </t>
  </si>
  <si>
    <t>Проектная деятельность</t>
  </si>
  <si>
    <t>38.02.01 ЭКОНОМИКА И БУХГАЛТЕРСКИЙ УЧЕТ (ПО ОТРАСЛЯМ)</t>
  </si>
  <si>
    <t>Математика(включая алгебру и  и начало математического анализа, геометрию)</t>
  </si>
  <si>
    <t xml:space="preserve">Базовые предметы </t>
  </si>
  <si>
    <t>Профильные предметы</t>
  </si>
  <si>
    <t>ЭК. 01</t>
  </si>
  <si>
    <t>Родной  язык</t>
  </si>
  <si>
    <t>дз,экз</t>
  </si>
  <si>
    <t>ОП. 00</t>
  </si>
  <si>
    <t>БУП.01</t>
  </si>
  <si>
    <t>БУП.02</t>
  </si>
  <si>
    <t>БУП.03</t>
  </si>
  <si>
    <t>БУП.04</t>
  </si>
  <si>
    <t>БУП.05</t>
  </si>
  <si>
    <t>БУП.06</t>
  </si>
  <si>
    <t>БУП.07</t>
  </si>
  <si>
    <t>БУП.08</t>
  </si>
  <si>
    <t>БУП.09</t>
  </si>
  <si>
    <t>УУП.01</t>
  </si>
  <si>
    <t>УУП. 02</t>
  </si>
  <si>
    <t>УУП. 03</t>
  </si>
  <si>
    <t>Экономика</t>
  </si>
  <si>
    <t>Общеобразовательная   подготовка</t>
  </si>
  <si>
    <t>курсовая работа, индив . проект</t>
  </si>
  <si>
    <t>"___"________________2021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</si>
</sst>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,###"/>
  </numFmts>
  <fonts count="29" x14ac:knownFonts="1">
    <font>
      <sz val="11"/>
      <color theme="1"/>
      <name val="Calibri"/>
      <family val="2"/>
      <scheme val="minor"/>
    </font>
    <font>
      <sz val="8"/>
      <color indexed="8"/>
      <name val="Tahoma"/>
      <family val="2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sz val="6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16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5" fillId="0" borderId="0"/>
    <xf numFmtId="0" fontId="26" fillId="0" borderId="0"/>
  </cellStyleXfs>
  <cellXfs count="283">
    <xf numFmtId="0" fontId="0" fillId="0" borderId="0" xfId="0"/>
    <xf numFmtId="164" fontId="2" fillId="3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6" fillId="2" borderId="19" xfId="0" applyNumberFormat="1" applyFont="1" applyFill="1" applyBorder="1" applyAlignment="1" applyProtection="1">
      <alignment horizontal="left" vertical="top" wrapText="1"/>
    </xf>
    <xf numFmtId="0" fontId="6" fillId="2" borderId="1" xfId="0" applyNumberFormat="1" applyFont="1" applyFill="1" applyBorder="1" applyAlignment="1" applyProtection="1">
      <alignment horizontal="left" vertical="top" wrapText="1"/>
    </xf>
    <xf numFmtId="0" fontId="6" fillId="2" borderId="17" xfId="0" applyNumberFormat="1" applyFont="1" applyFill="1" applyBorder="1" applyAlignment="1" applyProtection="1">
      <alignment horizontal="left" vertical="top" wrapText="1"/>
    </xf>
    <xf numFmtId="0" fontId="6" fillId="2" borderId="18" xfId="0" applyNumberFormat="1" applyFont="1" applyFill="1" applyBorder="1" applyAlignment="1" applyProtection="1">
      <alignment horizontal="left" vertical="top" wrapText="1"/>
    </xf>
    <xf numFmtId="0" fontId="6" fillId="2" borderId="8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vertical="top"/>
    </xf>
    <xf numFmtId="0" fontId="6" fillId="2" borderId="2" xfId="0" applyNumberFormat="1" applyFont="1" applyFill="1" applyBorder="1" applyAlignment="1" applyProtection="1">
      <alignment horizontal="left" vertical="top" wrapText="1"/>
    </xf>
    <xf numFmtId="0" fontId="6" fillId="3" borderId="2" xfId="1" applyNumberFormat="1" applyFont="1" applyFill="1" applyBorder="1" applyAlignment="1" applyProtection="1">
      <alignment horizontal="left" vertical="center" wrapText="1"/>
      <protection locked="0"/>
    </xf>
    <xf numFmtId="0" fontId="6" fillId="3" borderId="7" xfId="1" applyNumberFormat="1" applyFont="1" applyFill="1" applyBorder="1" applyAlignment="1" applyProtection="1">
      <alignment horizontal="left" vertical="center" wrapText="1"/>
      <protection locked="0"/>
    </xf>
    <xf numFmtId="0" fontId="6" fillId="2" borderId="2" xfId="0" applyNumberFormat="1" applyFont="1" applyFill="1" applyBorder="1" applyAlignment="1" applyProtection="1">
      <alignment vertical="top" wrapText="1"/>
    </xf>
    <xf numFmtId="0" fontId="6" fillId="2" borderId="9" xfId="0" applyNumberFormat="1" applyFont="1" applyFill="1" applyBorder="1" applyAlignment="1" applyProtection="1">
      <alignment vertical="top" wrapText="1"/>
    </xf>
    <xf numFmtId="0" fontId="6" fillId="2" borderId="36" xfId="0" applyNumberFormat="1" applyFont="1" applyFill="1" applyBorder="1" applyAlignment="1" applyProtection="1">
      <alignment horizontal="left" vertical="top" wrapText="1"/>
    </xf>
    <xf numFmtId="0" fontId="0" fillId="0" borderId="0" xfId="0" applyBorder="1"/>
    <xf numFmtId="0" fontId="6" fillId="2" borderId="6" xfId="0" applyNumberFormat="1" applyFont="1" applyFill="1" applyBorder="1" applyAlignment="1" applyProtection="1">
      <alignment horizontal="left" vertical="top" wrapText="1"/>
    </xf>
    <xf numFmtId="0" fontId="4" fillId="2" borderId="15" xfId="0" applyNumberFormat="1" applyFont="1" applyFill="1" applyBorder="1" applyAlignment="1" applyProtection="1">
      <alignment horizontal="left" vertical="top" wrapText="1"/>
    </xf>
    <xf numFmtId="0" fontId="6" fillId="2" borderId="9" xfId="0" applyNumberFormat="1" applyFont="1" applyFill="1" applyBorder="1" applyAlignment="1" applyProtection="1">
      <alignment horizontal="left" vertical="top" wrapText="1"/>
    </xf>
    <xf numFmtId="0" fontId="7" fillId="0" borderId="15" xfId="0" applyNumberFormat="1" applyFont="1" applyFill="1" applyBorder="1" applyAlignment="1" applyProtection="1">
      <alignment horizontal="left" vertical="top" wrapText="1"/>
    </xf>
    <xf numFmtId="0" fontId="6" fillId="0" borderId="8" xfId="0" applyNumberFormat="1" applyFont="1" applyFill="1" applyBorder="1" applyAlignment="1" applyProtection="1">
      <alignment horizontal="left" vertical="top"/>
    </xf>
    <xf numFmtId="0" fontId="6" fillId="0" borderId="6" xfId="0" applyNumberFormat="1" applyFont="1" applyFill="1" applyBorder="1" applyAlignment="1" applyProtection="1">
      <alignment vertical="top"/>
    </xf>
    <xf numFmtId="0" fontId="6" fillId="0" borderId="8" xfId="0" applyNumberFormat="1" applyFont="1" applyFill="1" applyBorder="1" applyAlignment="1" applyProtection="1">
      <alignment vertical="top"/>
    </xf>
    <xf numFmtId="0" fontId="6" fillId="0" borderId="15" xfId="0" applyNumberFormat="1" applyFont="1" applyFill="1" applyBorder="1" applyAlignment="1" applyProtection="1">
      <alignment vertical="top"/>
    </xf>
    <xf numFmtId="0" fontId="0" fillId="8" borderId="15" xfId="0" applyFill="1" applyBorder="1"/>
    <xf numFmtId="0" fontId="0" fillId="8" borderId="0" xfId="0" applyFill="1"/>
    <xf numFmtId="0" fontId="0" fillId="0" borderId="2" xfId="0" applyBorder="1"/>
    <xf numFmtId="0" fontId="4" fillId="0" borderId="15" xfId="0" applyNumberFormat="1" applyFont="1" applyFill="1" applyBorder="1" applyAlignment="1" applyProtection="1">
      <alignment horizontal="left" vertical="top" wrapText="1"/>
    </xf>
    <xf numFmtId="0" fontId="0" fillId="8" borderId="22" xfId="0" applyFill="1" applyBorder="1"/>
    <xf numFmtId="0" fontId="0" fillId="8" borderId="15" xfId="0" applyFill="1" applyBorder="1" applyAlignment="1">
      <alignment horizontal="center"/>
    </xf>
    <xf numFmtId="0" fontId="2" fillId="0" borderId="9" xfId="1" applyNumberFormat="1" applyFont="1" applyFill="1" applyBorder="1" applyAlignment="1" applyProtection="1">
      <alignment horizontal="left" vertical="center" wrapText="1"/>
      <protection locked="0"/>
    </xf>
    <xf numFmtId="0" fontId="2" fillId="0" borderId="7" xfId="1" applyNumberFormat="1" applyFont="1" applyFill="1" applyBorder="1" applyAlignment="1" applyProtection="1">
      <alignment horizontal="left" vertical="center" wrapText="1"/>
      <protection locked="0"/>
    </xf>
    <xf numFmtId="0" fontId="6" fillId="2" borderId="8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/>
    <xf numFmtId="0" fontId="6" fillId="9" borderId="8" xfId="0" applyNumberFormat="1" applyFont="1" applyFill="1" applyBorder="1" applyAlignment="1" applyProtection="1">
      <alignment horizontal="center" vertical="center" wrapText="1"/>
    </xf>
    <xf numFmtId="0" fontId="3" fillId="9" borderId="1" xfId="0" applyFont="1" applyFill="1" applyBorder="1"/>
    <xf numFmtId="0" fontId="3" fillId="0" borderId="6" xfId="0" applyFont="1" applyBorder="1"/>
    <xf numFmtId="0" fontId="3" fillId="9" borderId="6" xfId="0" applyFont="1" applyFill="1" applyBorder="1"/>
    <xf numFmtId="0" fontId="3" fillId="6" borderId="1" xfId="0" applyFont="1" applyFill="1" applyBorder="1"/>
    <xf numFmtId="0" fontId="3" fillId="6" borderId="6" xfId="0" applyFont="1" applyFill="1" applyBorder="1"/>
    <xf numFmtId="0" fontId="3" fillId="0" borderId="8" xfId="0" applyFont="1" applyBorder="1"/>
    <xf numFmtId="0" fontId="3" fillId="9" borderId="8" xfId="0" applyFont="1" applyFill="1" applyBorder="1"/>
    <xf numFmtId="0" fontId="3" fillId="6" borderId="8" xfId="0" applyFont="1" applyFill="1" applyBorder="1"/>
    <xf numFmtId="0" fontId="6" fillId="6" borderId="1" xfId="0" applyNumberFormat="1" applyFont="1" applyFill="1" applyBorder="1" applyAlignment="1" applyProtection="1">
      <alignment horizontal="center" vertical="center" wrapText="1"/>
    </xf>
    <xf numFmtId="0" fontId="6" fillId="8" borderId="21" xfId="0" applyNumberFormat="1" applyFont="1" applyFill="1" applyBorder="1" applyAlignment="1" applyProtection="1">
      <alignment horizontal="center" vertical="center" wrapText="1"/>
    </xf>
    <xf numFmtId="0" fontId="2" fillId="3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9" borderId="1" xfId="0" applyNumberFormat="1" applyFont="1" applyFill="1" applyBorder="1" applyAlignment="1" applyProtection="1">
      <alignment horizontal="center" vertical="center" wrapText="1"/>
    </xf>
    <xf numFmtId="0" fontId="6" fillId="12" borderId="1" xfId="0" applyNumberFormat="1" applyFont="1" applyFill="1" applyBorder="1" applyAlignment="1" applyProtection="1">
      <alignment horizontal="center" vertical="center" wrapText="1"/>
    </xf>
    <xf numFmtId="0" fontId="4" fillId="6" borderId="1" xfId="0" applyNumberFormat="1" applyFont="1" applyFill="1" applyBorder="1" applyAlignment="1" applyProtection="1">
      <alignment horizontal="center" vertical="center" wrapText="1"/>
    </xf>
    <xf numFmtId="0" fontId="6" fillId="2" borderId="32" xfId="0" applyNumberFormat="1" applyFont="1" applyFill="1" applyBorder="1" applyAlignment="1" applyProtection="1">
      <alignment horizontal="left" vertical="top" wrapText="1"/>
    </xf>
    <xf numFmtId="0" fontId="6" fillId="2" borderId="6" xfId="0" applyNumberFormat="1" applyFont="1" applyFill="1" applyBorder="1" applyAlignment="1" applyProtection="1">
      <alignment horizontal="center" vertical="center" wrapText="1"/>
    </xf>
    <xf numFmtId="0" fontId="6" fillId="9" borderId="6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4" fillId="9" borderId="8" xfId="0" applyNumberFormat="1" applyFont="1" applyFill="1" applyBorder="1" applyAlignment="1" applyProtection="1">
      <alignment horizontal="center" vertical="center" wrapText="1"/>
    </xf>
    <xf numFmtId="0" fontId="4" fillId="6" borderId="8" xfId="0" applyNumberFormat="1" applyFont="1" applyFill="1" applyBorder="1" applyAlignment="1" applyProtection="1">
      <alignment horizontal="center" vertical="center" wrapText="1"/>
    </xf>
    <xf numFmtId="0" fontId="4" fillId="8" borderId="8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9" borderId="1" xfId="0" applyNumberFormat="1" applyFont="1" applyFill="1" applyBorder="1" applyAlignment="1" applyProtection="1">
      <alignment horizontal="center" vertical="center" wrapText="1"/>
    </xf>
    <xf numFmtId="0" fontId="4" fillId="8" borderId="1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4" fillId="9" borderId="6" xfId="0" applyNumberFormat="1" applyFont="1" applyFill="1" applyBorder="1" applyAlignment="1" applyProtection="1">
      <alignment horizontal="center" vertical="center" wrapText="1"/>
    </xf>
    <xf numFmtId="0" fontId="4" fillId="6" borderId="6" xfId="0" applyNumberFormat="1" applyFont="1" applyFill="1" applyBorder="1" applyAlignment="1" applyProtection="1">
      <alignment horizontal="center" vertical="center" wrapText="1"/>
    </xf>
    <xf numFmtId="0" fontId="4" fillId="8" borderId="6" xfId="0" applyNumberFormat="1" applyFont="1" applyFill="1" applyBorder="1" applyAlignment="1" applyProtection="1">
      <alignment horizontal="center" vertical="center" wrapText="1"/>
    </xf>
    <xf numFmtId="0" fontId="4" fillId="2" borderId="8" xfId="0" applyNumberFormat="1" applyFont="1" applyFill="1" applyBorder="1" applyAlignment="1" applyProtection="1">
      <alignment horizontal="center" vertical="center" wrapText="1"/>
    </xf>
    <xf numFmtId="0" fontId="6" fillId="8" borderId="8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10" borderId="1" xfId="0" applyNumberFormat="1" applyFont="1" applyFill="1" applyBorder="1" applyAlignment="1" applyProtection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0" fontId="6" fillId="8" borderId="6" xfId="0" applyNumberFormat="1" applyFont="1" applyFill="1" applyBorder="1" applyAlignment="1" applyProtection="1">
      <alignment horizontal="center" vertical="center" wrapText="1"/>
    </xf>
    <xf numFmtId="0" fontId="6" fillId="8" borderId="1" xfId="0" applyNumberFormat="1" applyFont="1" applyFill="1" applyBorder="1" applyAlignment="1" applyProtection="1">
      <alignment horizontal="center" vertical="center" wrapText="1"/>
    </xf>
    <xf numFmtId="0" fontId="4" fillId="11" borderId="1" xfId="0" applyNumberFormat="1" applyFont="1" applyFill="1" applyBorder="1" applyAlignment="1" applyProtection="1">
      <alignment horizontal="center" vertical="center" wrapText="1"/>
    </xf>
    <xf numFmtId="0" fontId="4" fillId="5" borderId="15" xfId="0" applyNumberFormat="1" applyFont="1" applyFill="1" applyBorder="1" applyAlignment="1" applyProtection="1">
      <alignment horizontal="left" vertical="top" wrapText="1"/>
    </xf>
    <xf numFmtId="0" fontId="6" fillId="0" borderId="8" xfId="0" applyNumberFormat="1" applyFont="1" applyFill="1" applyBorder="1" applyAlignment="1" applyProtection="1">
      <alignment horizontal="left" vertical="top" wrapText="1"/>
    </xf>
    <xf numFmtId="0" fontId="5" fillId="2" borderId="15" xfId="0" applyNumberFormat="1" applyFont="1" applyFill="1" applyBorder="1" applyAlignment="1" applyProtection="1">
      <alignment horizontal="left" vertical="top" wrapText="1"/>
    </xf>
    <xf numFmtId="0" fontId="7" fillId="2" borderId="15" xfId="0" applyNumberFormat="1" applyFont="1" applyFill="1" applyBorder="1" applyAlignment="1" applyProtection="1">
      <alignment horizontal="left" vertical="top" wrapText="1"/>
    </xf>
    <xf numFmtId="0" fontId="7" fillId="2" borderId="11" xfId="0" applyNumberFormat="1" applyFont="1" applyFill="1" applyBorder="1" applyAlignment="1" applyProtection="1">
      <alignment horizontal="left" vertical="top" wrapText="1"/>
    </xf>
    <xf numFmtId="0" fontId="4" fillId="8" borderId="12" xfId="0" applyNumberFormat="1" applyFont="1" applyFill="1" applyBorder="1" applyAlignment="1" applyProtection="1">
      <alignment horizontal="center" vertical="center" wrapText="1"/>
    </xf>
    <xf numFmtId="0" fontId="4" fillId="6" borderId="12" xfId="0" applyNumberFormat="1" applyFont="1" applyFill="1" applyBorder="1" applyAlignment="1" applyProtection="1">
      <alignment horizontal="center" vertical="center" wrapText="1"/>
    </xf>
    <xf numFmtId="0" fontId="4" fillId="6" borderId="13" xfId="0" applyNumberFormat="1" applyFont="1" applyFill="1" applyBorder="1" applyAlignment="1" applyProtection="1">
      <alignment horizontal="center" vertical="center" wrapText="1"/>
    </xf>
    <xf numFmtId="0" fontId="16" fillId="6" borderId="8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/>
    <xf numFmtId="0" fontId="14" fillId="9" borderId="1" xfId="0" applyFont="1" applyFill="1" applyBorder="1"/>
    <xf numFmtId="0" fontId="14" fillId="6" borderId="1" xfId="0" applyFont="1" applyFill="1" applyBorder="1"/>
    <xf numFmtId="0" fontId="14" fillId="0" borderId="6" xfId="0" applyFont="1" applyBorder="1"/>
    <xf numFmtId="0" fontId="14" fillId="9" borderId="6" xfId="0" applyFont="1" applyFill="1" applyBorder="1"/>
    <xf numFmtId="0" fontId="14" fillId="6" borderId="6" xfId="0" applyFont="1" applyFill="1" applyBorder="1"/>
    <xf numFmtId="0" fontId="14" fillId="0" borderId="8" xfId="0" applyFont="1" applyBorder="1"/>
    <xf numFmtId="0" fontId="14" fillId="9" borderId="8" xfId="0" applyFont="1" applyFill="1" applyBorder="1"/>
    <xf numFmtId="0" fontId="14" fillId="6" borderId="8" xfId="0" applyFont="1" applyFill="1" applyBorder="1"/>
    <xf numFmtId="0" fontId="3" fillId="0" borderId="11" xfId="0" applyFont="1" applyBorder="1"/>
    <xf numFmtId="0" fontId="0" fillId="0" borderId="15" xfId="0" applyBorder="1"/>
    <xf numFmtId="164" fontId="4" fillId="8" borderId="1" xfId="0" applyNumberFormat="1" applyFont="1" applyFill="1" applyBorder="1" applyAlignment="1" applyProtection="1">
      <alignment horizontal="center" vertical="center" wrapText="1"/>
    </xf>
    <xf numFmtId="0" fontId="6" fillId="8" borderId="30" xfId="0" applyNumberFormat="1" applyFont="1" applyFill="1" applyBorder="1" applyAlignment="1" applyProtection="1">
      <alignment horizontal="center" vertical="center" wrapText="1"/>
    </xf>
    <xf numFmtId="0" fontId="3" fillId="8" borderId="1" xfId="0" applyFont="1" applyFill="1" applyBorder="1"/>
    <xf numFmtId="0" fontId="6" fillId="8" borderId="1" xfId="0" applyNumberFormat="1" applyFont="1" applyFill="1" applyBorder="1" applyAlignment="1" applyProtection="1">
      <alignment vertical="top" wrapText="1"/>
    </xf>
    <xf numFmtId="0" fontId="6" fillId="8" borderId="6" xfId="0" applyNumberFormat="1" applyFont="1" applyFill="1" applyBorder="1" applyAlignment="1" applyProtection="1">
      <alignment vertical="top" wrapText="1"/>
    </xf>
    <xf numFmtId="0" fontId="3" fillId="8" borderId="6" xfId="0" applyFont="1" applyFill="1" applyBorder="1"/>
    <xf numFmtId="0" fontId="6" fillId="8" borderId="8" xfId="0" applyNumberFormat="1" applyFont="1" applyFill="1" applyBorder="1" applyAlignment="1" applyProtection="1">
      <alignment vertical="top" wrapText="1"/>
    </xf>
    <xf numFmtId="0" fontId="3" fillId="8" borderId="8" xfId="0" applyFont="1" applyFill="1" applyBorder="1"/>
    <xf numFmtId="0" fontId="1" fillId="0" borderId="0" xfId="1"/>
    <xf numFmtId="0" fontId="2" fillId="0" borderId="0" xfId="1" applyFont="1"/>
    <xf numFmtId="0" fontId="2" fillId="0" borderId="0" xfId="1" applyFont="1" applyAlignment="1" applyProtection="1">
      <alignment horizontal="center" vertical="center"/>
      <protection locked="0"/>
    </xf>
    <xf numFmtId="0" fontId="2" fillId="13" borderId="0" xfId="1" applyFont="1" applyFill="1" applyBorder="1" applyAlignment="1" applyProtection="1">
      <alignment horizontal="left" vertical="center"/>
      <protection locked="0"/>
    </xf>
    <xf numFmtId="0" fontId="2" fillId="13" borderId="0" xfId="1" applyFont="1" applyFill="1" applyBorder="1" applyAlignment="1" applyProtection="1">
      <alignment horizontal="center" vertical="center"/>
      <protection locked="0"/>
    </xf>
    <xf numFmtId="0" fontId="20" fillId="13" borderId="0" xfId="1" applyFont="1" applyFill="1" applyBorder="1" applyAlignment="1" applyProtection="1">
      <alignment horizontal="left" vertical="center"/>
      <protection locked="0"/>
    </xf>
    <xf numFmtId="0" fontId="20" fillId="13" borderId="0" xfId="1" applyFont="1" applyFill="1" applyBorder="1" applyAlignment="1" applyProtection="1">
      <alignment horizontal="left" vertical="top"/>
      <protection locked="0"/>
    </xf>
    <xf numFmtId="0" fontId="18" fillId="0" borderId="0" xfId="1" applyFont="1" applyAlignment="1" applyProtection="1">
      <alignment vertical="center"/>
      <protection locked="0"/>
    </xf>
    <xf numFmtId="0" fontId="6" fillId="7" borderId="1" xfId="0" applyNumberFormat="1" applyFont="1" applyFill="1" applyBorder="1" applyAlignment="1" applyProtection="1">
      <alignment horizontal="center" vertical="center" wrapText="1"/>
    </xf>
    <xf numFmtId="0" fontId="4" fillId="12" borderId="1" xfId="0" applyNumberFormat="1" applyFont="1" applyFill="1" applyBorder="1" applyAlignment="1" applyProtection="1">
      <alignment horizontal="center" vertical="center" wrapText="1"/>
    </xf>
    <xf numFmtId="0" fontId="14" fillId="12" borderId="1" xfId="0" applyFont="1" applyFill="1" applyBorder="1" applyAlignment="1">
      <alignment horizontal="center"/>
    </xf>
    <xf numFmtId="0" fontId="6" fillId="6" borderId="6" xfId="0" applyNumberFormat="1" applyFont="1" applyFill="1" applyBorder="1" applyAlignment="1" applyProtection="1">
      <alignment horizontal="center" vertical="center" wrapText="1"/>
    </xf>
    <xf numFmtId="0" fontId="6" fillId="6" borderId="8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11" fillId="8" borderId="21" xfId="0" applyNumberFormat="1" applyFont="1" applyFill="1" applyBorder="1" applyAlignment="1" applyProtection="1">
      <alignment horizontal="center" vertical="center" textRotation="90" wrapText="1"/>
    </xf>
    <xf numFmtId="0" fontId="7" fillId="4" borderId="2" xfId="0" applyNumberFormat="1" applyFont="1" applyFill="1" applyBorder="1" applyAlignment="1" applyProtection="1">
      <alignment horizontal="left" vertical="top" wrapText="1"/>
    </xf>
    <xf numFmtId="0" fontId="4" fillId="2" borderId="26" xfId="0" applyNumberFormat="1" applyFont="1" applyFill="1" applyBorder="1" applyAlignment="1" applyProtection="1">
      <alignment horizontal="left" vertical="top" wrapText="1"/>
    </xf>
    <xf numFmtId="0" fontId="6" fillId="2" borderId="7" xfId="0" applyNumberFormat="1" applyFont="1" applyFill="1" applyBorder="1" applyAlignment="1" applyProtection="1">
      <alignment horizontal="left" vertical="top" wrapText="1"/>
    </xf>
    <xf numFmtId="0" fontId="4" fillId="0" borderId="26" xfId="0" applyNumberFormat="1" applyFont="1" applyFill="1" applyBorder="1" applyAlignment="1" applyProtection="1">
      <alignment horizontal="left" vertical="top" wrapText="1"/>
    </xf>
    <xf numFmtId="0" fontId="6" fillId="2" borderId="7" xfId="0" applyNumberFormat="1" applyFont="1" applyFill="1" applyBorder="1" applyAlignment="1" applyProtection="1">
      <alignment vertical="top" wrapText="1"/>
    </xf>
    <xf numFmtId="0" fontId="4" fillId="5" borderId="26" xfId="0" applyNumberFormat="1" applyFont="1" applyFill="1" applyBorder="1" applyAlignment="1" applyProtection="1">
      <alignment horizontal="left" vertical="top" wrapText="1"/>
    </xf>
    <xf numFmtId="0" fontId="7" fillId="0" borderId="26" xfId="0" applyNumberFormat="1" applyFont="1" applyFill="1" applyBorder="1" applyAlignment="1" applyProtection="1">
      <alignment vertical="top" wrapText="1"/>
    </xf>
    <xf numFmtId="0" fontId="7" fillId="2" borderId="26" xfId="0" applyNumberFormat="1" applyFont="1" applyFill="1" applyBorder="1" applyAlignment="1" applyProtection="1">
      <alignment vertical="top" wrapText="1"/>
    </xf>
    <xf numFmtId="0" fontId="6" fillId="3" borderId="9" xfId="1" applyNumberFormat="1" applyFont="1" applyFill="1" applyBorder="1" applyAlignment="1" applyProtection="1">
      <alignment horizontal="left" vertical="center" wrapText="1"/>
      <protection locked="0"/>
    </xf>
    <xf numFmtId="0" fontId="7" fillId="2" borderId="16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7" fillId="0" borderId="26" xfId="0" applyNumberFormat="1" applyFont="1" applyFill="1" applyBorder="1" applyAlignment="1" applyProtection="1">
      <alignment horizontal="left" vertical="top" wrapText="1"/>
    </xf>
    <xf numFmtId="0" fontId="6" fillId="2" borderId="16" xfId="0" applyNumberFormat="1" applyFont="1" applyFill="1" applyBorder="1" applyAlignment="1" applyProtection="1">
      <alignment horizontal="left" vertical="top" wrapText="1"/>
    </xf>
    <xf numFmtId="0" fontId="3" fillId="0" borderId="16" xfId="0" applyFont="1" applyBorder="1" applyAlignment="1">
      <alignment wrapText="1"/>
    </xf>
    <xf numFmtId="0" fontId="0" fillId="0" borderId="25" xfId="0" applyBorder="1"/>
    <xf numFmtId="0" fontId="9" fillId="0" borderId="6" xfId="0" applyNumberFormat="1" applyFont="1" applyFill="1" applyBorder="1" applyAlignment="1" applyProtection="1">
      <alignment horizontal="center" textRotation="90" wrapText="1"/>
    </xf>
    <xf numFmtId="0" fontId="3" fillId="0" borderId="6" xfId="0" applyFont="1" applyBorder="1" applyAlignment="1">
      <alignment horizontal="center" textRotation="90"/>
    </xf>
    <xf numFmtId="0" fontId="9" fillId="6" borderId="6" xfId="0" applyNumberFormat="1" applyFont="1" applyFill="1" applyBorder="1" applyAlignment="1" applyProtection="1">
      <alignment horizontal="center" textRotation="90" wrapText="1"/>
    </xf>
    <xf numFmtId="0" fontId="9" fillId="8" borderId="6" xfId="0" applyNumberFormat="1" applyFont="1" applyFill="1" applyBorder="1" applyAlignment="1" applyProtection="1">
      <alignment horizontal="center" textRotation="90" wrapText="1"/>
    </xf>
    <xf numFmtId="0" fontId="11" fillId="8" borderId="6" xfId="0" applyNumberFormat="1" applyFont="1" applyFill="1" applyBorder="1" applyAlignment="1" applyProtection="1">
      <alignment vertical="center" textRotation="90" wrapText="1"/>
    </xf>
    <xf numFmtId="0" fontId="11" fillId="0" borderId="6" xfId="0" applyNumberFormat="1" applyFont="1" applyFill="1" applyBorder="1" applyAlignment="1" applyProtection="1">
      <alignment horizontal="right" vertical="center" textRotation="90" wrapText="1"/>
    </xf>
    <xf numFmtId="0" fontId="11" fillId="0" borderId="6" xfId="0" applyNumberFormat="1" applyFont="1" applyFill="1" applyBorder="1" applyAlignment="1" applyProtection="1">
      <alignment horizontal="center" textRotation="90" wrapText="1"/>
    </xf>
    <xf numFmtId="0" fontId="11" fillId="0" borderId="6" xfId="0" applyNumberFormat="1" applyFont="1" applyFill="1" applyBorder="1" applyAlignment="1" applyProtection="1">
      <alignment horizontal="center" vertical="center" textRotation="90" wrapText="1"/>
    </xf>
    <xf numFmtId="0" fontId="11" fillId="9" borderId="6" xfId="0" applyNumberFormat="1" applyFont="1" applyFill="1" applyBorder="1" applyAlignment="1" applyProtection="1">
      <alignment horizontal="center" vertical="center" textRotation="90" wrapText="1"/>
    </xf>
    <xf numFmtId="0" fontId="11" fillId="6" borderId="6" xfId="0" applyNumberFormat="1" applyFont="1" applyFill="1" applyBorder="1" applyAlignment="1" applyProtection="1">
      <alignment horizontal="center" vertical="center" textRotation="90" wrapText="1"/>
    </xf>
    <xf numFmtId="0" fontId="11" fillId="8" borderId="6" xfId="0" applyNumberFormat="1" applyFont="1" applyFill="1" applyBorder="1" applyAlignment="1" applyProtection="1">
      <alignment horizontal="center" vertical="center" textRotation="90" wrapText="1"/>
    </xf>
    <xf numFmtId="0" fontId="11" fillId="8" borderId="35" xfId="0" applyNumberFormat="1" applyFont="1" applyFill="1" applyBorder="1" applyAlignment="1" applyProtection="1">
      <alignment horizontal="center" vertical="center" textRotation="90" wrapText="1"/>
    </xf>
    <xf numFmtId="0" fontId="11" fillId="0" borderId="28" xfId="0" applyNumberFormat="1" applyFont="1" applyFill="1" applyBorder="1" applyAlignment="1" applyProtection="1">
      <alignment horizontal="right" vertical="center" textRotation="90" wrapText="1"/>
    </xf>
    <xf numFmtId="0" fontId="11" fillId="0" borderId="39" xfId="0" applyNumberFormat="1" applyFont="1" applyFill="1" applyBorder="1" applyAlignment="1" applyProtection="1">
      <alignment horizontal="right" vertical="center" textRotation="90" wrapText="1"/>
    </xf>
    <xf numFmtId="0" fontId="11" fillId="0" borderId="14" xfId="0" applyNumberFormat="1" applyFont="1" applyFill="1" applyBorder="1" applyAlignment="1" applyProtection="1">
      <alignment horizontal="center" textRotation="90" wrapText="1"/>
    </xf>
    <xf numFmtId="0" fontId="11" fillId="0" borderId="14" xfId="0" applyNumberFormat="1" applyFont="1" applyFill="1" applyBorder="1" applyAlignment="1" applyProtection="1">
      <alignment horizontal="center" vertical="center" textRotation="90" wrapText="1"/>
    </xf>
    <xf numFmtId="0" fontId="11" fillId="9" borderId="14" xfId="0" applyNumberFormat="1" applyFont="1" applyFill="1" applyBorder="1" applyAlignment="1" applyProtection="1">
      <alignment horizontal="center" vertical="center" textRotation="90" wrapText="1"/>
    </xf>
    <xf numFmtId="0" fontId="11" fillId="6" borderId="14" xfId="0" applyNumberFormat="1" applyFont="1" applyFill="1" applyBorder="1" applyAlignment="1" applyProtection="1">
      <alignment horizontal="center" vertical="center" textRotation="90" wrapText="1"/>
    </xf>
    <xf numFmtId="0" fontId="11" fillId="6" borderId="37" xfId="0" applyNumberFormat="1" applyFont="1" applyFill="1" applyBorder="1" applyAlignment="1" applyProtection="1">
      <alignment horizontal="center" vertical="center" textRotation="90" wrapText="1"/>
    </xf>
    <xf numFmtId="0" fontId="11" fillId="8" borderId="22" xfId="0" applyNumberFormat="1" applyFont="1" applyFill="1" applyBorder="1" applyAlignment="1" applyProtection="1">
      <alignment horizontal="center" vertical="center" textRotation="90" wrapText="1"/>
    </xf>
    <xf numFmtId="0" fontId="11" fillId="8" borderId="30" xfId="0" applyNumberFormat="1" applyFont="1" applyFill="1" applyBorder="1" applyAlignment="1" applyProtection="1">
      <alignment horizontal="center" vertical="center" textRotation="90" wrapText="1"/>
    </xf>
    <xf numFmtId="0" fontId="11" fillId="0" borderId="0" xfId="0" applyNumberFormat="1" applyFont="1" applyFill="1" applyBorder="1" applyAlignment="1" applyProtection="1">
      <alignment horizontal="right" vertical="center" textRotation="90" wrapText="1"/>
    </xf>
    <xf numFmtId="0" fontId="11" fillId="0" borderId="5" xfId="0" applyNumberFormat="1" applyFont="1" applyFill="1" applyBorder="1" applyAlignment="1" applyProtection="1">
      <alignment horizontal="center" textRotation="90" wrapText="1"/>
    </xf>
    <xf numFmtId="0" fontId="11" fillId="0" borderId="5" xfId="0" applyNumberFormat="1" applyFont="1" applyFill="1" applyBorder="1" applyAlignment="1" applyProtection="1">
      <alignment horizontal="center" vertical="center" textRotation="90" wrapText="1"/>
    </xf>
    <xf numFmtId="0" fontId="11" fillId="0" borderId="10" xfId="0" applyNumberFormat="1" applyFont="1" applyFill="1" applyBorder="1" applyAlignment="1" applyProtection="1">
      <alignment horizontal="center" vertical="center" textRotation="90" wrapText="1"/>
    </xf>
    <xf numFmtId="0" fontId="11" fillId="0" borderId="38" xfId="0" applyNumberFormat="1" applyFont="1" applyFill="1" applyBorder="1" applyAlignment="1" applyProtection="1">
      <alignment horizontal="center" vertical="center" textRotation="90" wrapText="1"/>
    </xf>
    <xf numFmtId="0" fontId="6" fillId="6" borderId="1" xfId="0" applyNumberFormat="1" applyFont="1" applyFill="1" applyBorder="1" applyAlignment="1" applyProtection="1">
      <alignment vertical="center" wrapText="1"/>
    </xf>
    <xf numFmtId="0" fontId="6" fillId="9" borderId="1" xfId="0" applyNumberFormat="1" applyFont="1" applyFill="1" applyBorder="1" applyAlignment="1" applyProtection="1">
      <alignment vertical="center" wrapText="1"/>
    </xf>
    <xf numFmtId="0" fontId="6" fillId="10" borderId="1" xfId="0" applyNumberFormat="1" applyFont="1" applyFill="1" applyBorder="1" applyAlignment="1" applyProtection="1">
      <alignment horizontal="center" vertical="center" wrapText="1"/>
    </xf>
    <xf numFmtId="0" fontId="6" fillId="8" borderId="1" xfId="0" applyNumberFormat="1" applyFont="1" applyFill="1" applyBorder="1" applyAlignment="1" applyProtection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7" fillId="6" borderId="1" xfId="0" applyFont="1" applyFill="1" applyBorder="1"/>
    <xf numFmtId="0" fontId="8" fillId="14" borderId="11" xfId="0" applyNumberFormat="1" applyFont="1" applyFill="1" applyBorder="1" applyAlignment="1" applyProtection="1">
      <alignment horizontal="center" vertical="top" wrapText="1"/>
    </xf>
    <xf numFmtId="0" fontId="4" fillId="14" borderId="16" xfId="0" applyNumberFormat="1" applyFont="1" applyFill="1" applyBorder="1" applyAlignment="1" applyProtection="1">
      <alignment horizontal="left" vertical="top" wrapText="1"/>
    </xf>
    <xf numFmtId="0" fontId="4" fillId="14" borderId="12" xfId="0" applyNumberFormat="1" applyFont="1" applyFill="1" applyBorder="1" applyAlignment="1" applyProtection="1">
      <alignment horizontal="center" vertical="center" wrapText="1"/>
    </xf>
    <xf numFmtId="0" fontId="4" fillId="14" borderId="13" xfId="0" applyNumberFormat="1" applyFont="1" applyFill="1" applyBorder="1" applyAlignment="1" applyProtection="1">
      <alignment horizontal="center" vertical="center" wrapText="1"/>
    </xf>
    <xf numFmtId="0" fontId="7" fillId="4" borderId="8" xfId="0" applyNumberFormat="1" applyFont="1" applyFill="1" applyBorder="1" applyAlignment="1" applyProtection="1">
      <alignment horizontal="left" vertical="top" wrapText="1"/>
    </xf>
    <xf numFmtId="0" fontId="7" fillId="4" borderId="9" xfId="0" applyNumberFormat="1" applyFont="1" applyFill="1" applyBorder="1" applyAlignment="1" applyProtection="1">
      <alignment horizontal="left" vertical="top" wrapText="1"/>
    </xf>
    <xf numFmtId="0" fontId="4" fillId="0" borderId="11" xfId="0" applyNumberFormat="1" applyFont="1" applyFill="1" applyBorder="1" applyAlignment="1" applyProtection="1">
      <alignment horizontal="left" vertical="top" wrapText="1"/>
    </xf>
    <xf numFmtId="0" fontId="4" fillId="0" borderId="16" xfId="0" applyNumberFormat="1" applyFont="1" applyFill="1" applyBorder="1" applyAlignment="1" applyProtection="1">
      <alignment horizontal="left" vertical="top" wrapText="1"/>
    </xf>
    <xf numFmtId="0" fontId="4" fillId="8" borderId="13" xfId="0" applyNumberFormat="1" applyFont="1" applyFill="1" applyBorder="1" applyAlignment="1" applyProtection="1">
      <alignment horizontal="center" vertical="center" wrapText="1"/>
    </xf>
    <xf numFmtId="0" fontId="2" fillId="3" borderId="6" xfId="1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164" fontId="6" fillId="9" borderId="6" xfId="0" applyNumberFormat="1" applyFont="1" applyFill="1" applyBorder="1" applyAlignment="1" applyProtection="1">
      <alignment horizontal="center" vertical="center" wrapText="1"/>
    </xf>
    <xf numFmtId="164" fontId="4" fillId="8" borderId="6" xfId="0" applyNumberFormat="1" applyFont="1" applyFill="1" applyBorder="1" applyAlignment="1" applyProtection="1">
      <alignment horizontal="center" vertical="center" wrapText="1"/>
    </xf>
    <xf numFmtId="0" fontId="6" fillId="7" borderId="6" xfId="0" applyNumberFormat="1" applyFont="1" applyFill="1" applyBorder="1" applyAlignment="1" applyProtection="1">
      <alignment horizontal="center" vertical="center" wrapText="1"/>
    </xf>
    <xf numFmtId="164" fontId="6" fillId="2" borderId="6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left" vertical="top" wrapText="1"/>
    </xf>
    <xf numFmtId="0" fontId="15" fillId="2" borderId="26" xfId="0" applyNumberFormat="1" applyFont="1" applyFill="1" applyBorder="1" applyAlignment="1" applyProtection="1">
      <alignment horizontal="left" vertical="top" wrapText="1"/>
    </xf>
    <xf numFmtId="0" fontId="6" fillId="2" borderId="10" xfId="0" applyNumberFormat="1" applyFont="1" applyFill="1" applyBorder="1" applyAlignment="1" applyProtection="1">
      <alignment horizontal="left" vertical="top" wrapText="1"/>
    </xf>
    <xf numFmtId="0" fontId="6" fillId="6" borderId="8" xfId="0" applyNumberFormat="1" applyFont="1" applyFill="1" applyBorder="1" applyAlignment="1" applyProtection="1">
      <alignment vertical="center" wrapText="1"/>
    </xf>
    <xf numFmtId="0" fontId="6" fillId="9" borderId="6" xfId="0" applyNumberFormat="1" applyFont="1" applyFill="1" applyBorder="1" applyAlignment="1" applyProtection="1">
      <alignment vertical="center" wrapText="1"/>
    </xf>
    <xf numFmtId="0" fontId="6" fillId="6" borderId="6" xfId="0" applyNumberFormat="1" applyFont="1" applyFill="1" applyBorder="1" applyAlignment="1" applyProtection="1">
      <alignment vertical="center" wrapText="1"/>
    </xf>
    <xf numFmtId="0" fontId="4" fillId="11" borderId="6" xfId="0" applyNumberFormat="1" applyFont="1" applyFill="1" applyBorder="1" applyAlignment="1" applyProtection="1">
      <alignment horizontal="center" vertical="center" wrapText="1"/>
    </xf>
    <xf numFmtId="0" fontId="4" fillId="2" borderId="26" xfId="0" applyNumberFormat="1" applyFont="1" applyFill="1" applyBorder="1" applyAlignment="1" applyProtection="1">
      <alignment vertical="top" wrapText="1"/>
    </xf>
    <xf numFmtId="0" fontId="6" fillId="8" borderId="12" xfId="0" applyNumberFormat="1" applyFont="1" applyFill="1" applyBorder="1" applyAlignment="1" applyProtection="1">
      <alignment horizontal="center" vertical="center" wrapText="1"/>
    </xf>
    <xf numFmtId="0" fontId="6" fillId="6" borderId="12" xfId="0" applyNumberFormat="1" applyFont="1" applyFill="1" applyBorder="1" applyAlignment="1" applyProtection="1">
      <alignment horizontal="center" vertical="center" wrapText="1"/>
    </xf>
    <xf numFmtId="0" fontId="6" fillId="6" borderId="13" xfId="0" applyNumberFormat="1" applyFont="1" applyFill="1" applyBorder="1" applyAlignment="1" applyProtection="1">
      <alignment horizontal="center" vertical="center" wrapText="1"/>
    </xf>
    <xf numFmtId="0" fontId="6" fillId="8" borderId="8" xfId="0" applyNumberFormat="1" applyFont="1" applyFill="1" applyBorder="1" applyAlignment="1" applyProtection="1">
      <alignment horizontal="center" vertical="center"/>
    </xf>
    <xf numFmtId="0" fontId="16" fillId="2" borderId="8" xfId="0" applyNumberFormat="1" applyFont="1" applyFill="1" applyBorder="1" applyAlignment="1" applyProtection="1">
      <alignment horizontal="center" vertical="center" wrapText="1"/>
    </xf>
    <xf numFmtId="0" fontId="16" fillId="9" borderId="8" xfId="0" applyNumberFormat="1" applyFont="1" applyFill="1" applyBorder="1" applyAlignment="1" applyProtection="1">
      <alignment horizontal="center" vertical="center" wrapText="1"/>
    </xf>
    <xf numFmtId="0" fontId="13" fillId="8" borderId="6" xfId="0" applyFont="1" applyFill="1" applyBorder="1" applyAlignment="1">
      <alignment horizontal="center" vertical="center"/>
    </xf>
    <xf numFmtId="0" fontId="13" fillId="8" borderId="8" xfId="0" applyFont="1" applyFill="1" applyBorder="1" applyAlignment="1">
      <alignment horizontal="center" vertical="center"/>
    </xf>
    <xf numFmtId="0" fontId="6" fillId="8" borderId="12" xfId="0" applyNumberFormat="1" applyFont="1" applyFill="1" applyBorder="1" applyAlignment="1" applyProtection="1">
      <alignment vertical="top" wrapText="1"/>
    </xf>
    <xf numFmtId="0" fontId="6" fillId="6" borderId="12" xfId="0" applyNumberFormat="1" applyFont="1" applyFill="1" applyBorder="1" applyAlignment="1" applyProtection="1">
      <alignment vertical="top" wrapText="1"/>
    </xf>
    <xf numFmtId="0" fontId="6" fillId="6" borderId="13" xfId="0" applyNumberFormat="1" applyFont="1" applyFill="1" applyBorder="1" applyAlignment="1" applyProtection="1">
      <alignment vertical="top" wrapText="1"/>
    </xf>
    <xf numFmtId="0" fontId="2" fillId="3" borderId="8" xfId="1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6" fillId="10" borderId="8" xfId="0" applyNumberFormat="1" applyFont="1" applyFill="1" applyBorder="1" applyAlignment="1" applyProtection="1">
      <alignment horizontal="center" vertical="center" wrapText="1"/>
    </xf>
    <xf numFmtId="0" fontId="6" fillId="10" borderId="40" xfId="0" applyNumberFormat="1" applyFont="1" applyFill="1" applyBorder="1" applyAlignment="1" applyProtection="1">
      <alignment horizontal="center" vertical="center" wrapText="1"/>
    </xf>
    <xf numFmtId="0" fontId="6" fillId="10" borderId="20" xfId="0" applyNumberFormat="1" applyFont="1" applyFill="1" applyBorder="1" applyAlignment="1" applyProtection="1">
      <alignment horizontal="center" vertical="center" wrapText="1"/>
    </xf>
    <xf numFmtId="164" fontId="2" fillId="3" borderId="8" xfId="1" applyNumberFormat="1" applyFont="1" applyFill="1" applyBorder="1" applyAlignment="1" applyProtection="1">
      <alignment horizontal="center" vertical="center"/>
      <protection locked="0"/>
    </xf>
    <xf numFmtId="0" fontId="28" fillId="0" borderId="6" xfId="0" applyFont="1" applyBorder="1" applyAlignment="1">
      <alignment horizontal="center" textRotation="90" wrapText="1"/>
    </xf>
    <xf numFmtId="0" fontId="6" fillId="6" borderId="1" xfId="0" applyNumberFormat="1" applyFont="1" applyFill="1" applyBorder="1" applyAlignment="1" applyProtection="1">
      <alignment horizontal="center" vertical="center" wrapText="1"/>
    </xf>
    <xf numFmtId="0" fontId="6" fillId="6" borderId="4" xfId="0" applyNumberFormat="1" applyFont="1" applyFill="1" applyBorder="1" applyAlignment="1" applyProtection="1">
      <alignment horizontal="center" vertical="center" wrapText="1"/>
    </xf>
    <xf numFmtId="0" fontId="6" fillId="6" borderId="2" xfId="0" applyNumberFormat="1" applyFont="1" applyFill="1" applyBorder="1" applyAlignment="1" applyProtection="1">
      <alignment horizontal="center" vertical="center" wrapText="1"/>
    </xf>
    <xf numFmtId="0" fontId="6" fillId="2" borderId="19" xfId="0" applyNumberFormat="1" applyFont="1" applyFill="1" applyBorder="1" applyAlignment="1" applyProtection="1">
      <alignment horizontal="center" vertical="center" wrapText="1"/>
    </xf>
    <xf numFmtId="164" fontId="4" fillId="8" borderId="8" xfId="0" applyNumberFormat="1" applyFont="1" applyFill="1" applyBorder="1" applyAlignment="1" applyProtection="1">
      <alignment horizontal="center" vertical="center" wrapText="1"/>
    </xf>
    <xf numFmtId="0" fontId="6" fillId="6" borderId="20" xfId="0" applyNumberFormat="1" applyFont="1" applyFill="1" applyBorder="1" applyAlignment="1" applyProtection="1">
      <alignment horizontal="center" vertical="center" wrapText="1"/>
    </xf>
    <xf numFmtId="0" fontId="6" fillId="6" borderId="3" xfId="0" applyNumberFormat="1" applyFont="1" applyFill="1" applyBorder="1" applyAlignment="1" applyProtection="1">
      <alignment horizontal="center" vertical="center" wrapText="1"/>
    </xf>
    <xf numFmtId="0" fontId="6" fillId="7" borderId="8" xfId="0" applyNumberFormat="1" applyFont="1" applyFill="1" applyBorder="1" applyAlignment="1" applyProtection="1">
      <alignment horizontal="center" vertical="center" wrapText="1"/>
    </xf>
    <xf numFmtId="0" fontId="8" fillId="0" borderId="24" xfId="0" applyNumberFormat="1" applyFont="1" applyFill="1" applyBorder="1" applyAlignment="1" applyProtection="1">
      <alignment horizontal="center" vertical="center"/>
    </xf>
    <xf numFmtId="0" fontId="8" fillId="8" borderId="34" xfId="0" applyNumberFormat="1" applyFont="1" applyFill="1" applyBorder="1" applyAlignment="1" applyProtection="1">
      <alignment horizontal="center" vertical="center"/>
    </xf>
    <xf numFmtId="0" fontId="9" fillId="8" borderId="8" xfId="0" applyNumberFormat="1" applyFont="1" applyFill="1" applyBorder="1" applyAlignment="1" applyProtection="1">
      <alignment horizontal="center" textRotation="90" wrapText="1"/>
    </xf>
    <xf numFmtId="0" fontId="18" fillId="13" borderId="31" xfId="1" applyNumberFormat="1" applyFont="1" applyFill="1" applyBorder="1" applyAlignment="1" applyProtection="1">
      <alignment horizontal="center" vertical="top"/>
      <protection locked="0"/>
    </xf>
    <xf numFmtId="0" fontId="20" fillId="13" borderId="0" xfId="1" applyFont="1" applyFill="1" applyBorder="1" applyAlignment="1" applyProtection="1">
      <alignment horizontal="left" vertical="center"/>
      <protection locked="0"/>
    </xf>
    <xf numFmtId="0" fontId="18" fillId="13" borderId="31" xfId="1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1" applyFont="1" applyAlignment="1" applyProtection="1">
      <alignment horizontal="left" vertical="top"/>
      <protection locked="0"/>
    </xf>
    <xf numFmtId="0" fontId="19" fillId="13" borderId="0" xfId="1" applyFont="1" applyFill="1" applyBorder="1" applyAlignment="1" applyProtection="1">
      <alignment horizontal="right" vertical="center"/>
      <protection locked="0"/>
    </xf>
    <xf numFmtId="14" fontId="18" fillId="13" borderId="31" xfId="1" applyNumberFormat="1" applyFont="1" applyFill="1" applyBorder="1" applyAlignment="1" applyProtection="1">
      <alignment horizontal="center" vertical="center"/>
      <protection locked="0"/>
    </xf>
    <xf numFmtId="0" fontId="18" fillId="13" borderId="31" xfId="1" applyNumberFormat="1" applyFont="1" applyFill="1" applyBorder="1" applyAlignment="1" applyProtection="1">
      <alignment horizontal="center" vertical="center"/>
      <protection locked="0"/>
    </xf>
    <xf numFmtId="0" fontId="18" fillId="13" borderId="31" xfId="1" applyNumberFormat="1" applyFont="1" applyFill="1" applyBorder="1" applyAlignment="1" applyProtection="1">
      <alignment horizontal="left" vertical="center"/>
      <protection locked="0"/>
    </xf>
    <xf numFmtId="0" fontId="18" fillId="13" borderId="31" xfId="1" applyNumberFormat="1" applyFont="1" applyFill="1" applyBorder="1" applyAlignment="1" applyProtection="1">
      <alignment horizontal="left" vertical="top" wrapText="1"/>
      <protection locked="0"/>
    </xf>
    <xf numFmtId="0" fontId="22" fillId="13" borderId="31" xfId="1" applyNumberFormat="1" applyFont="1" applyFill="1" applyBorder="1" applyAlignment="1" applyProtection="1">
      <alignment horizontal="center" wrapText="1"/>
      <protection locked="0"/>
    </xf>
    <xf numFmtId="0" fontId="21" fillId="0" borderId="0" xfId="1" applyFont="1" applyAlignment="1" applyProtection="1">
      <alignment horizontal="center" vertical="top"/>
      <protection locked="0"/>
    </xf>
    <xf numFmtId="0" fontId="20" fillId="0" borderId="0" xfId="1" applyFont="1" applyAlignment="1" applyProtection="1">
      <alignment horizontal="center" vertical="center"/>
      <protection locked="0"/>
    </xf>
    <xf numFmtId="0" fontId="21" fillId="13" borderId="0" xfId="1" applyFont="1" applyFill="1" applyBorder="1" applyAlignment="1" applyProtection="1">
      <alignment horizontal="left" vertical="top"/>
      <protection locked="0"/>
    </xf>
    <xf numFmtId="0" fontId="20" fillId="13" borderId="0" xfId="1" applyFont="1" applyFill="1" applyBorder="1" applyAlignment="1" applyProtection="1">
      <alignment horizontal="left" vertical="top"/>
      <protection locked="0"/>
    </xf>
    <xf numFmtId="0" fontId="20" fillId="0" borderId="0" xfId="1" applyFont="1" applyAlignment="1" applyProtection="1">
      <alignment horizontal="center" vertical="top"/>
      <protection locked="0"/>
    </xf>
    <xf numFmtId="0" fontId="24" fillId="0" borderId="0" xfId="1" applyFont="1" applyAlignment="1" applyProtection="1">
      <alignment horizontal="left" vertical="center"/>
      <protection locked="0"/>
    </xf>
    <xf numFmtId="0" fontId="18" fillId="0" borderId="0" xfId="1" applyFont="1" applyAlignment="1" applyProtection="1">
      <alignment horizontal="left" vertical="center"/>
      <protection locked="0"/>
    </xf>
    <xf numFmtId="0" fontId="22" fillId="0" borderId="0" xfId="1" applyFont="1" applyAlignment="1" applyProtection="1">
      <alignment horizontal="right" vertical="center"/>
      <protection locked="0"/>
    </xf>
    <xf numFmtId="14" fontId="18" fillId="0" borderId="0" xfId="1" applyNumberFormat="1" applyFont="1" applyBorder="1" applyAlignment="1" applyProtection="1">
      <alignment horizontal="left" vertical="center"/>
      <protection locked="0"/>
    </xf>
    <xf numFmtId="0" fontId="18" fillId="0" borderId="0" xfId="1" applyNumberFormat="1" applyFont="1" applyBorder="1" applyAlignment="1" applyProtection="1">
      <alignment horizontal="left" vertical="center"/>
      <protection locked="0"/>
    </xf>
    <xf numFmtId="0" fontId="23" fillId="0" borderId="0" xfId="1" applyFont="1" applyAlignment="1" applyProtection="1">
      <alignment horizontal="center" vertical="center"/>
      <protection locked="0"/>
    </xf>
    <xf numFmtId="0" fontId="27" fillId="0" borderId="1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30" xfId="0" applyNumberFormat="1" applyFont="1" applyFill="1" applyBorder="1" applyAlignment="1" applyProtection="1">
      <alignment horizontal="center" vertical="center" wrapText="1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 wrapText="1"/>
    </xf>
    <xf numFmtId="0" fontId="10" fillId="0" borderId="41" xfId="0" applyNumberFormat="1" applyFont="1" applyFill="1" applyBorder="1" applyAlignment="1" applyProtection="1">
      <alignment horizontal="center" vertical="center" wrapText="1"/>
    </xf>
    <xf numFmtId="0" fontId="6" fillId="0" borderId="23" xfId="0" applyNumberFormat="1" applyFont="1" applyFill="1" applyBorder="1" applyAlignment="1" applyProtection="1">
      <alignment horizontal="center" vertical="center" wrapText="1"/>
    </xf>
    <xf numFmtId="0" fontId="6" fillId="0" borderId="28" xfId="0" applyNumberFormat="1" applyFont="1" applyFill="1" applyBorder="1" applyAlignment="1" applyProtection="1">
      <alignment horizontal="center" vertical="center" wrapText="1"/>
    </xf>
    <xf numFmtId="0" fontId="6" fillId="0" borderId="30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textRotation="90"/>
    </xf>
    <xf numFmtId="0" fontId="8" fillId="0" borderId="6" xfId="0" applyNumberFormat="1" applyFont="1" applyFill="1" applyBorder="1" applyAlignment="1" applyProtection="1">
      <alignment horizontal="center" vertical="center" textRotation="90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12" fillId="9" borderId="1" xfId="0" applyNumberFormat="1" applyFont="1" applyFill="1" applyBorder="1" applyAlignment="1" applyProtection="1">
      <alignment horizontal="center" textRotation="90" wrapText="1"/>
    </xf>
    <xf numFmtId="0" fontId="12" fillId="9" borderId="6" xfId="0" applyNumberFormat="1" applyFont="1" applyFill="1" applyBorder="1" applyAlignment="1" applyProtection="1">
      <alignment horizontal="center" textRotation="90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9" fillId="6" borderId="1" xfId="0" applyNumberFormat="1" applyFont="1" applyFill="1" applyBorder="1" applyAlignment="1" applyProtection="1">
      <alignment horizontal="center" wrapText="1"/>
    </xf>
    <xf numFmtId="0" fontId="9" fillId="8" borderId="1" xfId="0" applyNumberFormat="1" applyFont="1" applyFill="1" applyBorder="1" applyAlignment="1" applyProtection="1">
      <alignment horizontal="center" textRotation="90" wrapText="1"/>
    </xf>
    <xf numFmtId="0" fontId="9" fillId="8" borderId="6" xfId="0" applyNumberFormat="1" applyFont="1" applyFill="1" applyBorder="1" applyAlignment="1" applyProtection="1">
      <alignment horizontal="center" textRotation="90" wrapText="1"/>
    </xf>
    <xf numFmtId="0" fontId="9" fillId="0" borderId="2" xfId="0" applyNumberFormat="1" applyFont="1" applyFill="1" applyBorder="1" applyAlignment="1" applyProtection="1">
      <alignment horizontal="center" textRotation="90" wrapText="1"/>
    </xf>
    <xf numFmtId="0" fontId="9" fillId="0" borderId="1" xfId="0" applyNumberFormat="1" applyFont="1" applyFill="1" applyBorder="1" applyAlignment="1" applyProtection="1">
      <alignment horizontal="center" textRotation="90" wrapText="1"/>
    </xf>
    <xf numFmtId="0" fontId="9" fillId="0" borderId="6" xfId="0" applyNumberFormat="1" applyFont="1" applyFill="1" applyBorder="1" applyAlignment="1" applyProtection="1">
      <alignment horizontal="center" textRotation="90" wrapText="1"/>
    </xf>
    <xf numFmtId="0" fontId="9" fillId="0" borderId="1" xfId="0" applyNumberFormat="1" applyFont="1" applyFill="1" applyBorder="1" applyAlignment="1" applyProtection="1">
      <alignment horizontal="center" textRotation="90"/>
    </xf>
    <xf numFmtId="0" fontId="9" fillId="0" borderId="6" xfId="0" applyNumberFormat="1" applyFont="1" applyFill="1" applyBorder="1" applyAlignment="1" applyProtection="1">
      <alignment horizontal="center" textRotation="90"/>
    </xf>
    <xf numFmtId="0" fontId="6" fillId="6" borderId="1" xfId="0" applyNumberFormat="1" applyFont="1" applyFill="1" applyBorder="1" applyAlignment="1" applyProtection="1">
      <alignment horizontal="center" vertical="center" wrapText="1"/>
    </xf>
    <xf numFmtId="0" fontId="3" fillId="6" borderId="1" xfId="0" applyFont="1" applyFill="1" applyBorder="1" applyAlignment="1">
      <alignment horizontal="center"/>
    </xf>
    <xf numFmtId="0" fontId="6" fillId="0" borderId="27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37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35" xfId="0" applyNumberFormat="1" applyFont="1" applyFill="1" applyBorder="1" applyAlignment="1" applyProtection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center" vertical="center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11" fillId="8" borderId="21" xfId="0" applyNumberFormat="1" applyFont="1" applyFill="1" applyBorder="1" applyAlignment="1" applyProtection="1">
      <alignment horizontal="center" vertical="center" textRotation="90" wrapText="1"/>
    </xf>
    <xf numFmtId="0" fontId="11" fillId="8" borderId="22" xfId="0" applyNumberFormat="1" applyFont="1" applyFill="1" applyBorder="1" applyAlignment="1" applyProtection="1">
      <alignment horizontal="center" vertical="center" textRotation="90" wrapText="1"/>
    </xf>
    <xf numFmtId="0" fontId="8" fillId="0" borderId="24" xfId="0" applyNumberFormat="1" applyFont="1" applyFill="1" applyBorder="1" applyAlignment="1" applyProtection="1">
      <alignment horizontal="center" vertical="center"/>
    </xf>
    <xf numFmtId="0" fontId="8" fillId="0" borderId="41" xfId="0" applyNumberFormat="1" applyFont="1" applyFill="1" applyBorder="1" applyAlignment="1" applyProtection="1">
      <alignment horizontal="center" vertical="center"/>
    </xf>
    <xf numFmtId="0" fontId="6" fillId="0" borderId="38" xfId="0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Right="0"/>
  </sheetPr>
  <dimension ref="A1:AV32"/>
  <sheetViews>
    <sheetView showGridLines="0" tabSelected="1" view="pageBreakPreview" zoomScale="115" zoomScaleNormal="100" zoomScaleSheetLayoutView="115" workbookViewId="0">
      <selection activeCell="Q5" sqref="Q5"/>
    </sheetView>
  </sheetViews>
  <sheetFormatPr defaultColWidth="12.5703125" defaultRowHeight="13.5" customHeight="1" x14ac:dyDescent="0.15"/>
  <cols>
    <col min="1" max="3" width="2.85546875" style="103" customWidth="1"/>
    <col min="4" max="4" width="14.7109375" style="103" customWidth="1"/>
    <col min="5" max="48" width="2.85546875" style="103" customWidth="1"/>
    <col min="49" max="16384" width="12.5703125" style="103"/>
  </cols>
  <sheetData>
    <row r="1" spans="1:48" ht="25.5" customHeight="1" x14ac:dyDescent="0.2">
      <c r="A1" s="104"/>
      <c r="B1" s="104"/>
      <c r="C1" s="104"/>
      <c r="D1" s="107"/>
      <c r="E1" s="107"/>
      <c r="F1" s="107"/>
      <c r="G1" s="110" t="s">
        <v>175</v>
      </c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</row>
    <row r="2" spans="1:48" ht="29.25" customHeight="1" x14ac:dyDescent="0.2">
      <c r="A2" s="104"/>
      <c r="B2" s="104"/>
      <c r="C2" s="104"/>
      <c r="D2" s="107"/>
      <c r="E2" s="107"/>
      <c r="F2" s="107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233" t="s">
        <v>174</v>
      </c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</row>
    <row r="3" spans="1:48" ht="3.75" customHeight="1" x14ac:dyDescent="0.2">
      <c r="A3" s="107"/>
      <c r="B3" s="107"/>
      <c r="C3" s="107"/>
      <c r="D3" s="107"/>
      <c r="E3" s="107"/>
      <c r="F3" s="107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</row>
    <row r="4" spans="1:48" ht="18" customHeight="1" x14ac:dyDescent="0.2">
      <c r="A4" s="104"/>
      <c r="B4" s="104"/>
      <c r="C4" s="104"/>
      <c r="D4" s="107"/>
      <c r="E4" s="107"/>
      <c r="F4" s="107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234" t="s">
        <v>173</v>
      </c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</row>
    <row r="5" spans="1:48" ht="23.25" customHeight="1" x14ac:dyDescent="0.2">
      <c r="A5" s="104"/>
      <c r="B5" s="104"/>
      <c r="C5" s="104"/>
      <c r="D5" s="107"/>
      <c r="E5" s="107"/>
      <c r="F5" s="107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235" t="s">
        <v>172</v>
      </c>
      <c r="AG5" s="235"/>
      <c r="AH5" s="235"/>
      <c r="AI5" s="235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35"/>
      <c r="AU5" s="235"/>
      <c r="AV5" s="235"/>
    </row>
    <row r="6" spans="1:48" ht="8.25" customHeight="1" x14ac:dyDescent="0.2">
      <c r="A6" s="107"/>
      <c r="B6" s="107"/>
      <c r="C6" s="107"/>
      <c r="D6" s="107"/>
      <c r="E6" s="107"/>
      <c r="F6" s="107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236" t="s">
        <v>201</v>
      </c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</row>
    <row r="7" spans="1:48" ht="8.25" customHeight="1" x14ac:dyDescent="0.2">
      <c r="A7" s="104"/>
      <c r="B7" s="104"/>
      <c r="C7" s="104"/>
      <c r="D7" s="107"/>
      <c r="E7" s="107"/>
      <c r="F7" s="107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</row>
    <row r="8" spans="1:48" ht="8.25" customHeight="1" x14ac:dyDescent="0.2">
      <c r="A8" s="104"/>
      <c r="B8" s="104"/>
      <c r="C8" s="104"/>
      <c r="D8" s="107"/>
      <c r="E8" s="107"/>
      <c r="F8" s="107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</row>
    <row r="9" spans="1:48" ht="38.25" customHeight="1" x14ac:dyDescent="0.15">
      <c r="A9" s="238" t="s">
        <v>171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</row>
    <row r="10" spans="1:48" ht="13.5" customHeight="1" x14ac:dyDescent="0.15">
      <c r="A10" s="232" t="s">
        <v>170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</row>
    <row r="11" spans="1:48" ht="30.75" customHeight="1" x14ac:dyDescent="0.25">
      <c r="A11" s="227" t="s">
        <v>169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</row>
    <row r="12" spans="1:48" ht="18.75" customHeight="1" x14ac:dyDescent="0.15">
      <c r="A12" s="228" t="s">
        <v>168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</row>
    <row r="13" spans="1:48" ht="26.25" customHeight="1" x14ac:dyDescent="0.15">
      <c r="A13" s="229" t="s">
        <v>167</v>
      </c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</row>
    <row r="14" spans="1:48" ht="17.25" customHeight="1" x14ac:dyDescent="0.15">
      <c r="A14" s="225" t="s">
        <v>166</v>
      </c>
      <c r="B14" s="225"/>
      <c r="C14" s="225"/>
      <c r="D14" s="225"/>
      <c r="E14" s="225"/>
      <c r="F14" s="107"/>
      <c r="G14" s="225" t="s">
        <v>165</v>
      </c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</row>
    <row r="15" spans="1:48" ht="19.5" customHeight="1" x14ac:dyDescent="0.15">
      <c r="A15" s="230" t="s">
        <v>164</v>
      </c>
      <c r="B15" s="230"/>
      <c r="C15" s="230"/>
      <c r="D15" s="230"/>
      <c r="E15" s="230"/>
      <c r="F15" s="230"/>
      <c r="G15" s="230" t="s">
        <v>163</v>
      </c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0"/>
      <c r="AO15" s="230"/>
      <c r="AP15" s="230"/>
      <c r="AQ15" s="230"/>
      <c r="AR15" s="230"/>
      <c r="AS15" s="230"/>
      <c r="AT15" s="230"/>
      <c r="AU15" s="230"/>
      <c r="AV15" s="106"/>
    </row>
    <row r="16" spans="1:48" ht="19.5" customHeight="1" x14ac:dyDescent="0.2">
      <c r="A16" s="219"/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6"/>
    </row>
    <row r="17" spans="1:48" ht="18" customHeight="1" x14ac:dyDescent="0.15">
      <c r="A17" s="219" t="s">
        <v>162</v>
      </c>
      <c r="B17" s="219"/>
      <c r="C17" s="219"/>
      <c r="D17" s="219"/>
      <c r="E17" s="225" t="s">
        <v>161</v>
      </c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</row>
    <row r="18" spans="1:48" ht="13.5" customHeight="1" x14ac:dyDescent="0.15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8"/>
      <c r="AL18" s="107"/>
      <c r="AM18" s="107"/>
      <c r="AN18" s="107"/>
      <c r="AO18" s="107"/>
      <c r="AP18" s="107"/>
      <c r="AQ18" s="107"/>
      <c r="AR18" s="106"/>
      <c r="AS18" s="106"/>
      <c r="AT18" s="107"/>
      <c r="AU18" s="106"/>
      <c r="AV18" s="106"/>
    </row>
    <row r="19" spans="1:48" ht="15" customHeight="1" x14ac:dyDescent="0.15">
      <c r="A19" s="231" t="s">
        <v>160</v>
      </c>
      <c r="B19" s="231"/>
      <c r="C19" s="231"/>
      <c r="D19" s="231"/>
      <c r="E19" s="231"/>
      <c r="F19" s="231"/>
      <c r="G19" s="226" t="s">
        <v>159</v>
      </c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</row>
    <row r="20" spans="1:48" ht="13.5" hidden="1" customHeight="1" x14ac:dyDescent="0.2">
      <c r="A20" s="109"/>
      <c r="B20" s="104"/>
      <c r="C20" s="104"/>
      <c r="D20" s="104"/>
      <c r="E20" s="104"/>
      <c r="F20" s="104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</row>
    <row r="21" spans="1:48" ht="13.5" hidden="1" customHeight="1" x14ac:dyDescent="0.2">
      <c r="A21" s="109"/>
      <c r="B21" s="104"/>
      <c r="C21" s="104"/>
      <c r="D21" s="104"/>
      <c r="E21" s="104"/>
      <c r="F21" s="104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6"/>
      <c r="AS21" s="226"/>
      <c r="AT21" s="226"/>
      <c r="AU21" s="226"/>
      <c r="AV21" s="226"/>
    </row>
    <row r="22" spans="1:48" ht="13.5" hidden="1" customHeight="1" x14ac:dyDescent="0.2">
      <c r="A22" s="109"/>
      <c r="B22" s="104"/>
      <c r="C22" s="104"/>
      <c r="D22" s="104"/>
      <c r="E22" s="104"/>
      <c r="F22" s="104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226"/>
      <c r="AT22" s="226"/>
      <c r="AU22" s="226"/>
      <c r="AV22" s="226"/>
    </row>
    <row r="23" spans="1:48" ht="13.5" hidden="1" customHeight="1" x14ac:dyDescent="0.2">
      <c r="A23" s="109"/>
      <c r="B23" s="104"/>
      <c r="C23" s="104"/>
      <c r="D23" s="104"/>
      <c r="E23" s="104"/>
      <c r="F23" s="104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  <c r="AT23" s="226"/>
      <c r="AU23" s="226"/>
      <c r="AV23" s="226"/>
    </row>
    <row r="24" spans="1:48" ht="13.5" hidden="1" customHeight="1" x14ac:dyDescent="0.2">
      <c r="A24" s="109"/>
      <c r="B24" s="104"/>
      <c r="C24" s="104"/>
      <c r="D24" s="104"/>
      <c r="E24" s="104"/>
      <c r="F24" s="104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/>
      <c r="AQ24" s="226"/>
      <c r="AR24" s="226"/>
      <c r="AS24" s="226"/>
      <c r="AT24" s="226"/>
      <c r="AU24" s="226"/>
      <c r="AV24" s="226"/>
    </row>
    <row r="25" spans="1:48" ht="13.5" hidden="1" customHeight="1" x14ac:dyDescent="0.2">
      <c r="A25" s="109"/>
      <c r="B25" s="104"/>
      <c r="C25" s="104"/>
      <c r="D25" s="104"/>
      <c r="E25" s="104"/>
      <c r="F25" s="104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</row>
    <row r="26" spans="1:48" ht="13.5" customHeight="1" x14ac:dyDescent="0.15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8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6"/>
      <c r="AS26" s="106"/>
      <c r="AT26" s="107"/>
      <c r="AU26" s="106"/>
      <c r="AV26" s="106"/>
    </row>
    <row r="27" spans="1:48" ht="17.25" customHeight="1" x14ac:dyDescent="0.15">
      <c r="A27" s="219" t="s">
        <v>158</v>
      </c>
      <c r="B27" s="219"/>
      <c r="C27" s="219"/>
      <c r="D27" s="219"/>
      <c r="E27" s="219"/>
      <c r="F27" s="219"/>
      <c r="G27" s="218" t="s">
        <v>157</v>
      </c>
      <c r="H27" s="218"/>
      <c r="I27" s="218"/>
      <c r="J27" s="218"/>
      <c r="K27" s="218"/>
      <c r="L27" s="218"/>
      <c r="M27" s="218"/>
      <c r="N27" s="218"/>
      <c r="O27" s="107"/>
      <c r="P27" s="219" t="s">
        <v>156</v>
      </c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8" t="s">
        <v>155</v>
      </c>
      <c r="AD27" s="218"/>
      <c r="AE27" s="218"/>
      <c r="AF27" s="218"/>
      <c r="AG27" s="218"/>
      <c r="AH27" s="107"/>
      <c r="AI27" s="219" t="s">
        <v>154</v>
      </c>
      <c r="AJ27" s="219"/>
      <c r="AK27" s="219"/>
      <c r="AL27" s="219"/>
      <c r="AM27" s="219"/>
      <c r="AN27" s="219"/>
      <c r="AO27" s="219"/>
      <c r="AP27" s="219"/>
      <c r="AQ27" s="219"/>
      <c r="AR27" s="219"/>
      <c r="AS27" s="218">
        <v>2021</v>
      </c>
      <c r="AT27" s="218"/>
      <c r="AU27" s="218"/>
      <c r="AV27" s="218"/>
    </row>
    <row r="28" spans="1:48" ht="13.5" customHeight="1" x14ac:dyDescent="0.15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6"/>
      <c r="AS28" s="106"/>
      <c r="AT28" s="107"/>
      <c r="AU28" s="106"/>
      <c r="AV28" s="106"/>
    </row>
    <row r="29" spans="1:48" ht="18.75" customHeight="1" x14ac:dyDescent="0.15">
      <c r="A29" s="219" t="s">
        <v>153</v>
      </c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20" t="s">
        <v>152</v>
      </c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</row>
    <row r="30" spans="1:48" ht="13.5" customHeight="1" x14ac:dyDescent="0.15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221" t="s">
        <v>151</v>
      </c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</row>
    <row r="31" spans="1:48" ht="7.5" customHeight="1" x14ac:dyDescent="0.2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</row>
    <row r="32" spans="1:48" ht="13.5" customHeight="1" x14ac:dyDescent="0.2">
      <c r="A32" s="219" t="s">
        <v>150</v>
      </c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22" t="s">
        <v>149</v>
      </c>
      <c r="M32" s="222"/>
      <c r="N32" s="223">
        <v>43136</v>
      </c>
      <c r="O32" s="224"/>
      <c r="P32" s="224"/>
      <c r="Q32" s="224"/>
      <c r="R32" s="224"/>
      <c r="S32" s="222" t="s">
        <v>148</v>
      </c>
      <c r="T32" s="222"/>
      <c r="U32" s="225">
        <v>69</v>
      </c>
      <c r="V32" s="225"/>
      <c r="W32" s="225"/>
      <c r="X32" s="225"/>
      <c r="Y32" s="225"/>
      <c r="Z32" s="225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</row>
  </sheetData>
  <mergeCells count="38">
    <mergeCell ref="A10:AV10"/>
    <mergeCell ref="AF2:AV2"/>
    <mergeCell ref="AF4:AV4"/>
    <mergeCell ref="AF5:AV5"/>
    <mergeCell ref="AF6:AV7"/>
    <mergeCell ref="A9:AV9"/>
    <mergeCell ref="G20:AV20"/>
    <mergeCell ref="A11:AV11"/>
    <mergeCell ref="A12:AV12"/>
    <mergeCell ref="A13:AV13"/>
    <mergeCell ref="A14:E14"/>
    <mergeCell ref="G14:AV14"/>
    <mergeCell ref="A15:F15"/>
    <mergeCell ref="G15:AU15"/>
    <mergeCell ref="A16:N16"/>
    <mergeCell ref="A17:D17"/>
    <mergeCell ref="E17:AV17"/>
    <mergeCell ref="A19:F19"/>
    <mergeCell ref="G19:AV19"/>
    <mergeCell ref="G21:AV21"/>
    <mergeCell ref="G22:AV22"/>
    <mergeCell ref="G23:AV23"/>
    <mergeCell ref="G24:AV24"/>
    <mergeCell ref="G25:AV25"/>
    <mergeCell ref="AS27:AV27"/>
    <mergeCell ref="A29:T29"/>
    <mergeCell ref="U29:AV29"/>
    <mergeCell ref="U30:AV30"/>
    <mergeCell ref="A32:K32"/>
    <mergeCell ref="L32:M32"/>
    <mergeCell ref="N32:R32"/>
    <mergeCell ref="S32:T32"/>
    <mergeCell ref="U32:Z32"/>
    <mergeCell ref="A27:F27"/>
    <mergeCell ref="G27:N27"/>
    <mergeCell ref="P27:AB27"/>
    <mergeCell ref="AC27:AG27"/>
    <mergeCell ref="AI27:AR27"/>
  </mergeCells>
  <pageMargins left="0.74803149606299213" right="0.74803149606299213" top="0.98425196850393704" bottom="0.98425196850393704" header="0" footer="0"/>
  <pageSetup paperSize="9" scale="87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81"/>
  <sheetViews>
    <sheetView view="pageBreakPreview" zoomScale="89" zoomScaleNormal="100" zoomScaleSheetLayoutView="89" workbookViewId="0">
      <pane xSplit="15" ySplit="6" topLeftCell="AG7" activePane="bottomRight" state="frozen"/>
      <selection pane="topRight" activeCell="K1" sqref="K1"/>
      <selection pane="bottomLeft" activeCell="A7" sqref="A7"/>
      <selection pane="bottomRight" activeCell="R83" sqref="R83"/>
    </sheetView>
  </sheetViews>
  <sheetFormatPr defaultRowHeight="15.75" thickBottom="1" outlineLevelCol="1" x14ac:dyDescent="0.3"/>
  <cols>
    <col min="1" max="1" width="8" customWidth="1"/>
    <col min="2" max="2" width="21" customWidth="1"/>
    <col min="3" max="3" width="4.5703125" customWidth="1" outlineLevel="1"/>
    <col min="4" max="4" width="4.7109375" customWidth="1" outlineLevel="1"/>
    <col min="5" max="5" width="5.85546875" customWidth="1" outlineLevel="1"/>
    <col min="6" max="6" width="5.140625" customWidth="1" outlineLevel="1"/>
    <col min="7" max="7" width="2.42578125" customWidth="1" outlineLevel="1"/>
    <col min="8" max="8" width="2.85546875" customWidth="1" outlineLevel="1"/>
    <col min="9" max="9" width="4" customWidth="1" outlineLevel="1"/>
    <col min="10" max="10" width="4.42578125" customWidth="1" outlineLevel="1"/>
    <col min="11" max="11" width="4.85546875" customWidth="1" outlineLevel="1"/>
    <col min="12" max="12" width="4" customWidth="1" outlineLevel="1"/>
    <col min="13" max="13" width="5.85546875" customWidth="1" outlineLevel="1"/>
    <col min="14" max="14" width="4.85546875" customWidth="1" outlineLevel="1"/>
    <col min="15" max="15" width="4.42578125" customWidth="1" outlineLevel="1"/>
    <col min="16" max="16" width="3.42578125" customWidth="1" outlineLevel="1"/>
    <col min="17" max="17" width="3.42578125" style="25" customWidth="1" outlineLevel="1"/>
    <col min="18" max="18" width="3.85546875" style="25" customWidth="1"/>
    <col min="19" max="19" width="3.85546875" customWidth="1"/>
    <col min="20" max="20" width="5" customWidth="1"/>
    <col min="21" max="22" width="3.7109375" customWidth="1"/>
    <col min="23" max="24" width="3.140625" customWidth="1"/>
    <col min="25" max="25" width="3.7109375" customWidth="1"/>
    <col min="26" max="26" width="2.85546875" customWidth="1"/>
    <col min="27" max="27" width="3.42578125" customWidth="1"/>
    <col min="28" max="28" width="2.85546875" customWidth="1"/>
    <col min="29" max="29" width="5" style="24" customWidth="1"/>
    <col min="30" max="30" width="3.85546875" style="24" customWidth="1"/>
    <col min="31" max="31" width="5.42578125" customWidth="1"/>
    <col min="32" max="32" width="3.7109375" customWidth="1"/>
    <col min="33" max="33" width="2.85546875" customWidth="1"/>
    <col min="34" max="34" width="3.7109375" customWidth="1"/>
    <col min="35" max="36" width="3.42578125" customWidth="1"/>
    <col min="37" max="37" width="3.140625" customWidth="1"/>
    <col min="38" max="38" width="3.28515625" customWidth="1"/>
    <col min="39" max="39" width="3.28515625" hidden="1" customWidth="1"/>
    <col min="40" max="40" width="4.140625" hidden="1" customWidth="1"/>
    <col min="41" max="41" width="4.140625" style="2" customWidth="1"/>
    <col min="42" max="42" width="4.140625" style="26" customWidth="1"/>
    <col min="43" max="43" width="4.140625" style="24" customWidth="1"/>
    <col min="44" max="44" width="3.5703125" style="24" customWidth="1"/>
    <col min="45" max="46" width="3.5703125" customWidth="1"/>
    <col min="47" max="48" width="3.85546875" customWidth="1"/>
    <col min="49" max="50" width="3.28515625" customWidth="1"/>
    <col min="51" max="51" width="2.85546875" customWidth="1"/>
    <col min="52" max="52" width="3.42578125" customWidth="1"/>
    <col min="53" max="54" width="3.85546875" customWidth="1"/>
    <col min="55" max="55" width="3.85546875" style="24" customWidth="1"/>
    <col min="56" max="56" width="4" style="24" bestFit="1" customWidth="1"/>
    <col min="57" max="58" width="3.7109375" customWidth="1"/>
    <col min="59" max="59" width="3.85546875" customWidth="1"/>
    <col min="60" max="62" width="3.28515625" customWidth="1"/>
    <col min="63" max="63" width="3.7109375" customWidth="1"/>
    <col min="64" max="64" width="3.85546875" customWidth="1"/>
    <col min="65" max="65" width="3.7109375" customWidth="1"/>
    <col min="66" max="66" width="3.5703125" customWidth="1"/>
    <col min="67" max="67" width="3.5703125" style="28" customWidth="1"/>
    <col min="68" max="68" width="3.7109375" style="28" customWidth="1"/>
    <col min="69" max="69" width="3.7109375" customWidth="1"/>
    <col min="70" max="72" width="3.85546875" customWidth="1"/>
    <col min="73" max="74" width="3.140625" customWidth="1"/>
    <col min="75" max="75" width="3.85546875" customWidth="1"/>
    <col min="76" max="76" width="3.28515625" customWidth="1"/>
    <col min="77" max="77" width="3.5703125" customWidth="1"/>
    <col min="78" max="78" width="3.7109375" customWidth="1"/>
    <col min="79" max="79" width="4.28515625" style="29" customWidth="1"/>
    <col min="80" max="80" width="4" style="29" customWidth="1"/>
    <col min="81" max="81" width="3.5703125" customWidth="1"/>
    <col min="82" max="84" width="4.28515625" customWidth="1"/>
    <col min="85" max="86" width="3.42578125" customWidth="1"/>
    <col min="87" max="87" width="4.28515625" customWidth="1"/>
    <col min="88" max="88" width="3.140625" customWidth="1"/>
    <col min="89" max="89" width="3.5703125" customWidth="1"/>
    <col min="90" max="90" width="3.7109375" customWidth="1"/>
  </cols>
  <sheetData>
    <row r="1" spans="1:90" ht="16.5" thickBot="1" x14ac:dyDescent="0.3">
      <c r="A1" s="239" t="s">
        <v>178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  <c r="AY1" s="240"/>
      <c r="AZ1" s="240"/>
      <c r="BA1" s="240"/>
      <c r="BB1" s="240"/>
      <c r="BC1" s="240"/>
      <c r="BD1" s="240"/>
      <c r="BE1" s="240"/>
      <c r="BF1" s="240"/>
      <c r="BG1" s="240"/>
      <c r="BH1" s="240"/>
      <c r="BI1" s="240"/>
      <c r="BJ1" s="240"/>
      <c r="BK1" s="240"/>
      <c r="BL1" s="240"/>
      <c r="BM1" s="240"/>
      <c r="BN1" s="240"/>
      <c r="BO1" s="240"/>
      <c r="BP1" s="240"/>
      <c r="BQ1" s="240"/>
      <c r="BR1" s="240"/>
      <c r="BS1" s="240"/>
      <c r="BT1" s="240"/>
      <c r="BU1" s="240"/>
      <c r="BV1" s="240"/>
      <c r="BW1" s="240"/>
      <c r="BX1" s="240"/>
      <c r="BY1" s="240"/>
      <c r="BZ1" s="240"/>
      <c r="CA1" s="240"/>
      <c r="CB1" s="240"/>
      <c r="CC1" s="240"/>
      <c r="CD1" s="240"/>
      <c r="CE1" s="240"/>
      <c r="CF1" s="240"/>
      <c r="CG1" s="240"/>
      <c r="CH1" s="240"/>
      <c r="CI1" s="240"/>
      <c r="CJ1" s="240"/>
      <c r="CK1" s="240"/>
      <c r="CL1" s="240"/>
    </row>
    <row r="2" spans="1:90" ht="15.75" customHeight="1" x14ac:dyDescent="0.25">
      <c r="A2" s="250" t="s">
        <v>0</v>
      </c>
      <c r="B2" s="252" t="s">
        <v>1</v>
      </c>
      <c r="C2" s="254" t="s">
        <v>2</v>
      </c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5"/>
      <c r="Q2" s="241" t="s">
        <v>52</v>
      </c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3"/>
    </row>
    <row r="3" spans="1:90" ht="20.25" customHeight="1" thickBot="1" x14ac:dyDescent="0.3">
      <c r="A3" s="250"/>
      <c r="B3" s="252"/>
      <c r="C3" s="260" t="s">
        <v>131</v>
      </c>
      <c r="D3" s="258" t="s">
        <v>4</v>
      </c>
      <c r="E3" s="258"/>
      <c r="F3" s="258"/>
      <c r="G3" s="258"/>
      <c r="H3" s="258"/>
      <c r="I3" s="258"/>
      <c r="J3" s="258"/>
      <c r="K3" s="258"/>
      <c r="L3" s="256" t="s">
        <v>5</v>
      </c>
      <c r="M3" s="256" t="s">
        <v>53</v>
      </c>
      <c r="N3" s="259" t="s">
        <v>51</v>
      </c>
      <c r="O3" s="259"/>
      <c r="P3" s="262" t="s">
        <v>6</v>
      </c>
      <c r="Q3" s="244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  <c r="BL3" s="245"/>
      <c r="BM3" s="245"/>
      <c r="BN3" s="245"/>
      <c r="BO3" s="245"/>
      <c r="BP3" s="245"/>
      <c r="BQ3" s="245"/>
      <c r="BR3" s="245"/>
      <c r="BS3" s="245"/>
      <c r="BT3" s="245"/>
      <c r="BU3" s="245"/>
      <c r="BV3" s="245"/>
      <c r="BW3" s="245"/>
      <c r="BX3" s="245"/>
      <c r="BY3" s="245"/>
      <c r="BZ3" s="245"/>
      <c r="CA3" s="245"/>
      <c r="CB3" s="245"/>
      <c r="CC3" s="245"/>
      <c r="CD3" s="245"/>
      <c r="CE3" s="245"/>
      <c r="CF3" s="245"/>
      <c r="CG3" s="245"/>
      <c r="CH3" s="245"/>
      <c r="CI3" s="245"/>
      <c r="CJ3" s="245"/>
      <c r="CK3" s="245"/>
      <c r="CL3" s="246"/>
    </row>
    <row r="4" spans="1:90" ht="14.25" customHeight="1" thickBot="1" x14ac:dyDescent="0.3">
      <c r="A4" s="250"/>
      <c r="B4" s="252"/>
      <c r="C4" s="260"/>
      <c r="D4" s="258" t="s">
        <v>7</v>
      </c>
      <c r="E4" s="258"/>
      <c r="F4" s="258"/>
      <c r="G4" s="258"/>
      <c r="H4" s="258"/>
      <c r="I4" s="258"/>
      <c r="J4" s="258"/>
      <c r="K4" s="265" t="s">
        <v>50</v>
      </c>
      <c r="L4" s="256"/>
      <c r="M4" s="256"/>
      <c r="N4" s="259"/>
      <c r="O4" s="259"/>
      <c r="P4" s="262"/>
      <c r="Q4" s="274" t="s">
        <v>60</v>
      </c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  <c r="AM4" s="275"/>
      <c r="AN4" s="275"/>
      <c r="AO4" s="275"/>
      <c r="AP4" s="276"/>
      <c r="AQ4" s="215"/>
      <c r="AR4" s="272" t="s">
        <v>138</v>
      </c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72"/>
      <c r="BF4" s="272"/>
      <c r="BG4" s="272"/>
      <c r="BH4" s="272"/>
      <c r="BI4" s="272"/>
      <c r="BJ4" s="272"/>
      <c r="BK4" s="272"/>
      <c r="BL4" s="272"/>
      <c r="BM4" s="272"/>
      <c r="BN4" s="273"/>
      <c r="BO4" s="216"/>
      <c r="BP4" s="280" t="s">
        <v>139</v>
      </c>
      <c r="BQ4" s="280"/>
      <c r="BR4" s="280"/>
      <c r="BS4" s="280"/>
      <c r="BT4" s="280"/>
      <c r="BU4" s="280"/>
      <c r="BV4" s="280"/>
      <c r="BW4" s="280"/>
      <c r="BX4" s="280"/>
      <c r="BY4" s="280"/>
      <c r="BZ4" s="280"/>
      <c r="CA4" s="280"/>
      <c r="CB4" s="280"/>
      <c r="CC4" s="280"/>
      <c r="CD4" s="280"/>
      <c r="CE4" s="280"/>
      <c r="CF4" s="280"/>
      <c r="CG4" s="280"/>
      <c r="CH4" s="280"/>
      <c r="CI4" s="280"/>
      <c r="CJ4" s="280"/>
      <c r="CK4" s="280"/>
      <c r="CL4" s="281"/>
    </row>
    <row r="5" spans="1:90" ht="12" customHeight="1" thickBot="1" x14ac:dyDescent="0.3">
      <c r="A5" s="250"/>
      <c r="B5" s="252"/>
      <c r="C5" s="260"/>
      <c r="D5" s="260" t="s">
        <v>3</v>
      </c>
      <c r="E5" s="254" t="s">
        <v>8</v>
      </c>
      <c r="F5" s="254"/>
      <c r="G5" s="254"/>
      <c r="H5" s="254"/>
      <c r="I5" s="254"/>
      <c r="J5" s="254"/>
      <c r="K5" s="265"/>
      <c r="L5" s="256"/>
      <c r="M5" s="256"/>
      <c r="N5" s="259"/>
      <c r="O5" s="259"/>
      <c r="P5" s="263"/>
      <c r="Q5" s="217"/>
      <c r="R5" s="277" t="s">
        <v>132</v>
      </c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68"/>
      <c r="AD5" s="277" t="s">
        <v>133</v>
      </c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77"/>
      <c r="AQ5" s="96"/>
      <c r="AR5" s="282" t="s">
        <v>136</v>
      </c>
      <c r="AS5" s="270"/>
      <c r="AT5" s="270"/>
      <c r="AU5" s="270"/>
      <c r="AV5" s="270"/>
      <c r="AW5" s="270"/>
      <c r="AX5" s="270"/>
      <c r="AY5" s="270"/>
      <c r="AZ5" s="270"/>
      <c r="BA5" s="270"/>
      <c r="BB5" s="271"/>
      <c r="BC5" s="44"/>
      <c r="BD5" s="269" t="s">
        <v>137</v>
      </c>
      <c r="BE5" s="270"/>
      <c r="BF5" s="270"/>
      <c r="BG5" s="270"/>
      <c r="BH5" s="270"/>
      <c r="BI5" s="270"/>
      <c r="BJ5" s="270"/>
      <c r="BK5" s="270"/>
      <c r="BL5" s="270"/>
      <c r="BM5" s="270"/>
      <c r="BN5" s="271"/>
      <c r="BO5" s="44"/>
      <c r="BP5" s="247" t="s">
        <v>140</v>
      </c>
      <c r="BQ5" s="247"/>
      <c r="BR5" s="247"/>
      <c r="BS5" s="247"/>
      <c r="BT5" s="247"/>
      <c r="BU5" s="247"/>
      <c r="BV5" s="247"/>
      <c r="BW5" s="248"/>
      <c r="BX5" s="248"/>
      <c r="BY5" s="248"/>
      <c r="BZ5" s="249"/>
      <c r="CA5" s="278" t="s">
        <v>131</v>
      </c>
      <c r="CB5" s="248" t="s">
        <v>141</v>
      </c>
      <c r="CC5" s="248"/>
      <c r="CD5" s="248"/>
      <c r="CE5" s="248"/>
      <c r="CF5" s="248"/>
      <c r="CG5" s="248"/>
      <c r="CH5" s="248"/>
      <c r="CI5" s="248"/>
      <c r="CJ5" s="248"/>
      <c r="CK5" s="248"/>
      <c r="CL5" s="249"/>
    </row>
    <row r="6" spans="1:90" ht="48.75" customHeight="1" thickBot="1" x14ac:dyDescent="0.3">
      <c r="A6" s="251"/>
      <c r="B6" s="253"/>
      <c r="C6" s="261"/>
      <c r="D6" s="261"/>
      <c r="E6" s="134" t="s">
        <v>55</v>
      </c>
      <c r="F6" s="134" t="s">
        <v>134</v>
      </c>
      <c r="G6" s="134" t="s">
        <v>56</v>
      </c>
      <c r="H6" s="135" t="s">
        <v>57</v>
      </c>
      <c r="I6" s="134" t="s">
        <v>44</v>
      </c>
      <c r="J6" s="206" t="s">
        <v>200</v>
      </c>
      <c r="K6" s="266"/>
      <c r="L6" s="257"/>
      <c r="M6" s="257"/>
      <c r="N6" s="136" t="s">
        <v>112</v>
      </c>
      <c r="O6" s="136" t="s">
        <v>113</v>
      </c>
      <c r="P6" s="264"/>
      <c r="Q6" s="137" t="s">
        <v>131</v>
      </c>
      <c r="R6" s="138" t="s">
        <v>3</v>
      </c>
      <c r="S6" s="139" t="s">
        <v>55</v>
      </c>
      <c r="T6" s="140" t="s">
        <v>126</v>
      </c>
      <c r="U6" s="140" t="s">
        <v>56</v>
      </c>
      <c r="V6" s="140" t="s">
        <v>57</v>
      </c>
      <c r="W6" s="141" t="s">
        <v>45</v>
      </c>
      <c r="X6" s="206" t="s">
        <v>200</v>
      </c>
      <c r="Y6" s="141" t="s">
        <v>50</v>
      </c>
      <c r="Z6" s="142" t="s">
        <v>135</v>
      </c>
      <c r="AA6" s="143" t="s">
        <v>112</v>
      </c>
      <c r="AB6" s="143" t="s">
        <v>113</v>
      </c>
      <c r="AC6" s="144" t="s">
        <v>131</v>
      </c>
      <c r="AD6" s="144" t="s">
        <v>3</v>
      </c>
      <c r="AE6" s="139" t="s">
        <v>115</v>
      </c>
      <c r="AF6" s="140" t="s">
        <v>126</v>
      </c>
      <c r="AG6" s="140" t="s">
        <v>56</v>
      </c>
      <c r="AH6" s="140" t="s">
        <v>57</v>
      </c>
      <c r="AI6" s="141" t="s">
        <v>45</v>
      </c>
      <c r="AJ6" s="206" t="s">
        <v>200</v>
      </c>
      <c r="AK6" s="141" t="s">
        <v>50</v>
      </c>
      <c r="AL6" s="142" t="s">
        <v>135</v>
      </c>
      <c r="AM6" s="143" t="s">
        <v>49</v>
      </c>
      <c r="AN6" s="143" t="s">
        <v>113</v>
      </c>
      <c r="AO6" s="143" t="s">
        <v>112</v>
      </c>
      <c r="AP6" s="143" t="s">
        <v>113</v>
      </c>
      <c r="AQ6" s="145" t="s">
        <v>131</v>
      </c>
      <c r="AR6" s="117" t="s">
        <v>3</v>
      </c>
      <c r="AS6" s="146" t="s">
        <v>115</v>
      </c>
      <c r="AT6" s="147" t="s">
        <v>127</v>
      </c>
      <c r="AU6" s="148" t="s">
        <v>56</v>
      </c>
      <c r="AV6" s="148" t="s">
        <v>57</v>
      </c>
      <c r="AW6" s="149" t="s">
        <v>45</v>
      </c>
      <c r="AX6" s="149" t="s">
        <v>130</v>
      </c>
      <c r="AY6" s="149" t="s">
        <v>50</v>
      </c>
      <c r="AZ6" s="150" t="s">
        <v>135</v>
      </c>
      <c r="BA6" s="151" t="s">
        <v>49</v>
      </c>
      <c r="BB6" s="152" t="s">
        <v>113</v>
      </c>
      <c r="BC6" s="153" t="s">
        <v>131</v>
      </c>
      <c r="BD6" s="154" t="s">
        <v>3</v>
      </c>
      <c r="BE6" s="146" t="s">
        <v>115</v>
      </c>
      <c r="BF6" s="148" t="s">
        <v>126</v>
      </c>
      <c r="BG6" s="148" t="s">
        <v>56</v>
      </c>
      <c r="BH6" s="149" t="s">
        <v>57</v>
      </c>
      <c r="BI6" s="149" t="s">
        <v>44</v>
      </c>
      <c r="BJ6" s="149" t="s">
        <v>130</v>
      </c>
      <c r="BK6" s="149" t="s">
        <v>50</v>
      </c>
      <c r="BL6" s="150" t="s">
        <v>135</v>
      </c>
      <c r="BM6" s="151" t="s">
        <v>49</v>
      </c>
      <c r="BN6" s="152" t="s">
        <v>113</v>
      </c>
      <c r="BO6" s="153" t="s">
        <v>131</v>
      </c>
      <c r="BP6" s="145" t="s">
        <v>3</v>
      </c>
      <c r="BQ6" s="155" t="s">
        <v>115</v>
      </c>
      <c r="BR6" s="156" t="s">
        <v>126</v>
      </c>
      <c r="BS6" s="156" t="s">
        <v>56</v>
      </c>
      <c r="BT6" s="156" t="s">
        <v>57</v>
      </c>
      <c r="BU6" s="157" t="s">
        <v>45</v>
      </c>
      <c r="BV6" s="158" t="s">
        <v>130</v>
      </c>
      <c r="BW6" s="159" t="s">
        <v>50</v>
      </c>
      <c r="BX6" s="150" t="s">
        <v>135</v>
      </c>
      <c r="BY6" s="151" t="s">
        <v>49</v>
      </c>
      <c r="BZ6" s="152" t="s">
        <v>113</v>
      </c>
      <c r="CA6" s="279"/>
      <c r="CB6" s="117" t="s">
        <v>3</v>
      </c>
      <c r="CC6" s="146" t="s">
        <v>115</v>
      </c>
      <c r="CD6" s="148" t="s">
        <v>126</v>
      </c>
      <c r="CE6" s="148" t="s">
        <v>56</v>
      </c>
      <c r="CF6" s="148" t="s">
        <v>57</v>
      </c>
      <c r="CG6" s="149" t="s">
        <v>45</v>
      </c>
      <c r="CH6" s="149" t="s">
        <v>130</v>
      </c>
      <c r="CI6" s="149" t="s">
        <v>50</v>
      </c>
      <c r="CJ6" s="150" t="s">
        <v>135</v>
      </c>
      <c r="CK6" s="151" t="s">
        <v>49</v>
      </c>
      <c r="CL6" s="152" t="s">
        <v>113</v>
      </c>
    </row>
    <row r="7" spans="1:90" ht="26.25" customHeight="1" thickBot="1" x14ac:dyDescent="0.3">
      <c r="A7" s="166"/>
      <c r="B7" s="167" t="s">
        <v>9</v>
      </c>
      <c r="C7" s="168">
        <f t="shared" ref="C7:M7" si="0">C8+C24</f>
        <v>4464</v>
      </c>
      <c r="D7" s="168">
        <f>D8+D24</f>
        <v>3334</v>
      </c>
      <c r="E7" s="168">
        <f t="shared" si="0"/>
        <v>1524</v>
      </c>
      <c r="F7" s="168">
        <f t="shared" si="0"/>
        <v>1588</v>
      </c>
      <c r="G7" s="168">
        <f t="shared" si="0"/>
        <v>28</v>
      </c>
      <c r="H7" s="168">
        <f t="shared" si="0"/>
        <v>37</v>
      </c>
      <c r="I7" s="168">
        <f t="shared" si="0"/>
        <v>168</v>
      </c>
      <c r="J7" s="168">
        <f t="shared" si="0"/>
        <v>51</v>
      </c>
      <c r="K7" s="168">
        <f t="shared" si="0"/>
        <v>432</v>
      </c>
      <c r="L7" s="168">
        <f t="shared" si="0"/>
        <v>42</v>
      </c>
      <c r="M7" s="168">
        <f t="shared" si="0"/>
        <v>936</v>
      </c>
      <c r="N7" s="168"/>
      <c r="O7" s="168">
        <f t="shared" ref="O7:W7" si="1">O8+O24</f>
        <v>450</v>
      </c>
      <c r="P7" s="168">
        <f t="shared" si="1"/>
        <v>216</v>
      </c>
      <c r="Q7" s="168">
        <f t="shared" si="1"/>
        <v>612</v>
      </c>
      <c r="R7" s="168">
        <f t="shared" si="1"/>
        <v>612</v>
      </c>
      <c r="S7" s="168">
        <f t="shared" si="1"/>
        <v>260</v>
      </c>
      <c r="T7" s="168">
        <f t="shared" si="1"/>
        <v>297</v>
      </c>
      <c r="U7" s="168">
        <f t="shared" si="1"/>
        <v>10</v>
      </c>
      <c r="V7" s="168">
        <f t="shared" si="1"/>
        <v>11</v>
      </c>
      <c r="W7" s="168">
        <f t="shared" si="1"/>
        <v>20</v>
      </c>
      <c r="X7" s="168"/>
      <c r="Y7" s="168">
        <f>Y8+Y24</f>
        <v>0</v>
      </c>
      <c r="Z7" s="168">
        <f>Z8+Z24</f>
        <v>0</v>
      </c>
      <c r="AA7" s="168"/>
      <c r="AB7" s="168">
        <f t="shared" ref="AB7:AN7" si="2">AB8+AB24</f>
        <v>0</v>
      </c>
      <c r="AC7" s="168">
        <f t="shared" si="2"/>
        <v>900</v>
      </c>
      <c r="AD7" s="168">
        <f t="shared" si="2"/>
        <v>792</v>
      </c>
      <c r="AE7" s="168">
        <f t="shared" si="2"/>
        <v>351</v>
      </c>
      <c r="AF7" s="168">
        <f t="shared" si="2"/>
        <v>374</v>
      </c>
      <c r="AG7" s="168">
        <f t="shared" si="2"/>
        <v>6</v>
      </c>
      <c r="AH7" s="168">
        <f t="shared" si="2"/>
        <v>16</v>
      </c>
      <c r="AI7" s="168">
        <f t="shared" si="2"/>
        <v>28</v>
      </c>
      <c r="AJ7" s="168">
        <f t="shared" si="2"/>
        <v>17</v>
      </c>
      <c r="AK7" s="168">
        <f t="shared" si="2"/>
        <v>0</v>
      </c>
      <c r="AL7" s="168">
        <f t="shared" si="2"/>
        <v>0</v>
      </c>
      <c r="AM7" s="168" t="e">
        <f t="shared" si="2"/>
        <v>#VALUE!</v>
      </c>
      <c r="AN7" s="168">
        <f t="shared" si="2"/>
        <v>108</v>
      </c>
      <c r="AO7" s="168"/>
      <c r="AP7" s="168">
        <f t="shared" ref="AP7:AV7" si="3">AP8+AP24</f>
        <v>108</v>
      </c>
      <c r="AQ7" s="168">
        <f t="shared" si="3"/>
        <v>612</v>
      </c>
      <c r="AR7" s="168">
        <f t="shared" si="3"/>
        <v>584</v>
      </c>
      <c r="AS7" s="168">
        <f t="shared" si="3"/>
        <v>286</v>
      </c>
      <c r="AT7" s="168">
        <f t="shared" si="3"/>
        <v>262</v>
      </c>
      <c r="AU7" s="168">
        <f t="shared" si="3"/>
        <v>2</v>
      </c>
      <c r="AV7" s="168">
        <f t="shared" si="3"/>
        <v>4</v>
      </c>
      <c r="AW7" s="168">
        <f>AX8+AW24</f>
        <v>30</v>
      </c>
      <c r="AX7" s="168">
        <v>0</v>
      </c>
      <c r="AY7" s="168">
        <f>AY8+AY24</f>
        <v>0</v>
      </c>
      <c r="AZ7" s="168">
        <f>AZ8+AZ24</f>
        <v>10</v>
      </c>
      <c r="BA7" s="168"/>
      <c r="BB7" s="168">
        <f t="shared" ref="BB7:BL7" si="4">BB8+BB24</f>
        <v>18</v>
      </c>
      <c r="BC7" s="168">
        <f t="shared" si="4"/>
        <v>864</v>
      </c>
      <c r="BD7" s="168">
        <f t="shared" si="4"/>
        <v>626</v>
      </c>
      <c r="BE7" s="168">
        <f t="shared" si="4"/>
        <v>275</v>
      </c>
      <c r="BF7" s="168">
        <f t="shared" si="4"/>
        <v>307</v>
      </c>
      <c r="BG7" s="168">
        <f t="shared" si="4"/>
        <v>8</v>
      </c>
      <c r="BH7" s="168">
        <f t="shared" si="4"/>
        <v>6</v>
      </c>
      <c r="BI7" s="168">
        <f t="shared" si="4"/>
        <v>30</v>
      </c>
      <c r="BJ7" s="168">
        <f t="shared" si="4"/>
        <v>0</v>
      </c>
      <c r="BK7" s="168">
        <f t="shared" si="4"/>
        <v>180</v>
      </c>
      <c r="BL7" s="168">
        <f t="shared" si="4"/>
        <v>16</v>
      </c>
      <c r="BM7" s="168"/>
      <c r="BN7" s="168">
        <f t="shared" ref="BN7:BX7" si="5">BN8+BN24</f>
        <v>42</v>
      </c>
      <c r="BO7" s="168">
        <f t="shared" si="5"/>
        <v>612</v>
      </c>
      <c r="BP7" s="168">
        <f t="shared" si="5"/>
        <v>504</v>
      </c>
      <c r="BQ7" s="168">
        <f t="shared" si="5"/>
        <v>224</v>
      </c>
      <c r="BR7" s="168">
        <f t="shared" si="5"/>
        <v>232</v>
      </c>
      <c r="BS7" s="168">
        <f t="shared" si="5"/>
        <v>16</v>
      </c>
      <c r="BT7" s="168">
        <f t="shared" si="5"/>
        <v>0</v>
      </c>
      <c r="BU7" s="168">
        <f t="shared" si="5"/>
        <v>38</v>
      </c>
      <c r="BV7" s="168">
        <f t="shared" si="5"/>
        <v>0</v>
      </c>
      <c r="BW7" s="168">
        <f t="shared" si="5"/>
        <v>72</v>
      </c>
      <c r="BX7" s="168">
        <f t="shared" si="5"/>
        <v>6</v>
      </c>
      <c r="BY7" s="168"/>
      <c r="BZ7" s="168">
        <f t="shared" ref="BZ7:CJ7" si="6">BZ8+BZ24</f>
        <v>30</v>
      </c>
      <c r="CA7" s="168">
        <f t="shared" si="6"/>
        <v>864</v>
      </c>
      <c r="CB7" s="168">
        <f t="shared" si="6"/>
        <v>278</v>
      </c>
      <c r="CC7" s="168">
        <f t="shared" si="6"/>
        <v>126</v>
      </c>
      <c r="CD7" s="168">
        <f t="shared" si="6"/>
        <v>118</v>
      </c>
      <c r="CE7" s="168">
        <f t="shared" si="6"/>
        <v>2</v>
      </c>
      <c r="CF7" s="168">
        <f t="shared" si="6"/>
        <v>0</v>
      </c>
      <c r="CG7" s="168">
        <f t="shared" si="6"/>
        <v>22</v>
      </c>
      <c r="CH7" s="168">
        <f t="shared" si="6"/>
        <v>0</v>
      </c>
      <c r="CI7" s="168">
        <f t="shared" si="6"/>
        <v>180</v>
      </c>
      <c r="CJ7" s="168">
        <f t="shared" si="6"/>
        <v>10</v>
      </c>
      <c r="CK7" s="168"/>
      <c r="CL7" s="169">
        <f>CL8+CL24</f>
        <v>36</v>
      </c>
    </row>
    <row r="8" spans="1:90" ht="24.75" customHeight="1" thickBot="1" x14ac:dyDescent="0.3">
      <c r="A8" s="172" t="s">
        <v>185</v>
      </c>
      <c r="B8" s="173" t="s">
        <v>199</v>
      </c>
      <c r="C8" s="80">
        <f>+C9+C19+C23</f>
        <v>1512</v>
      </c>
      <c r="D8" s="80">
        <f>D9+D19+D23</f>
        <v>1404</v>
      </c>
      <c r="E8" s="80">
        <f t="shared" ref="E8:M8" si="7">E9+E19+E23</f>
        <v>613</v>
      </c>
      <c r="F8" s="80">
        <f t="shared" si="7"/>
        <v>669</v>
      </c>
      <c r="G8" s="80">
        <f t="shared" si="7"/>
        <v>16</v>
      </c>
      <c r="H8" s="80">
        <f t="shared" si="7"/>
        <v>27</v>
      </c>
      <c r="I8" s="80">
        <f t="shared" si="7"/>
        <v>48</v>
      </c>
      <c r="J8" s="80">
        <f t="shared" si="7"/>
        <v>31</v>
      </c>
      <c r="K8" s="80">
        <f t="shared" si="7"/>
        <v>0</v>
      </c>
      <c r="L8" s="80">
        <f t="shared" si="7"/>
        <v>0</v>
      </c>
      <c r="M8" s="80">
        <f t="shared" si="7"/>
        <v>0</v>
      </c>
      <c r="N8" s="80"/>
      <c r="O8" s="80">
        <f t="shared" ref="O8:Z8" si="8">O9+O19+O23</f>
        <v>108</v>
      </c>
      <c r="P8" s="80">
        <f t="shared" si="8"/>
        <v>0</v>
      </c>
      <c r="Q8" s="80">
        <f t="shared" si="8"/>
        <v>612</v>
      </c>
      <c r="R8" s="80">
        <f t="shared" si="8"/>
        <v>612</v>
      </c>
      <c r="S8" s="80">
        <f t="shared" si="8"/>
        <v>260</v>
      </c>
      <c r="T8" s="80">
        <f t="shared" si="8"/>
        <v>297</v>
      </c>
      <c r="U8" s="80">
        <f t="shared" si="8"/>
        <v>10</v>
      </c>
      <c r="V8" s="80">
        <f t="shared" si="8"/>
        <v>11</v>
      </c>
      <c r="W8" s="80">
        <f t="shared" si="8"/>
        <v>20</v>
      </c>
      <c r="X8" s="80">
        <f t="shared" si="8"/>
        <v>14</v>
      </c>
      <c r="Y8" s="80">
        <f t="shared" si="8"/>
        <v>0</v>
      </c>
      <c r="Z8" s="80">
        <f t="shared" si="8"/>
        <v>0</v>
      </c>
      <c r="AA8" s="80"/>
      <c r="AB8" s="80">
        <f t="shared" ref="AB8:AN8" si="9">AB9+AB19+AB23</f>
        <v>0</v>
      </c>
      <c r="AC8" s="80">
        <f t="shared" si="9"/>
        <v>900</v>
      </c>
      <c r="AD8" s="80">
        <f t="shared" si="9"/>
        <v>792</v>
      </c>
      <c r="AE8" s="80">
        <f t="shared" si="9"/>
        <v>351</v>
      </c>
      <c r="AF8" s="80">
        <f t="shared" si="9"/>
        <v>374</v>
      </c>
      <c r="AG8" s="80">
        <f t="shared" si="9"/>
        <v>6</v>
      </c>
      <c r="AH8" s="80">
        <f t="shared" si="9"/>
        <v>16</v>
      </c>
      <c r="AI8" s="80">
        <f t="shared" si="9"/>
        <v>28</v>
      </c>
      <c r="AJ8" s="80">
        <f t="shared" si="9"/>
        <v>17</v>
      </c>
      <c r="AK8" s="80">
        <f t="shared" si="9"/>
        <v>0</v>
      </c>
      <c r="AL8" s="80">
        <f t="shared" si="9"/>
        <v>0</v>
      </c>
      <c r="AM8" s="80" t="e">
        <f t="shared" si="9"/>
        <v>#VALUE!</v>
      </c>
      <c r="AN8" s="80">
        <f t="shared" si="9"/>
        <v>108</v>
      </c>
      <c r="AO8" s="80"/>
      <c r="AP8" s="80">
        <f t="shared" ref="AP8:CK8" si="10">AP9+AP19+AP23</f>
        <v>108</v>
      </c>
      <c r="AQ8" s="80">
        <f t="shared" si="10"/>
        <v>0</v>
      </c>
      <c r="AR8" s="80">
        <f t="shared" si="10"/>
        <v>0</v>
      </c>
      <c r="AS8" s="80">
        <f t="shared" si="10"/>
        <v>0</v>
      </c>
      <c r="AT8" s="80">
        <f t="shared" si="10"/>
        <v>0</v>
      </c>
      <c r="AU8" s="80">
        <f t="shared" si="10"/>
        <v>0</v>
      </c>
      <c r="AV8" s="80">
        <f t="shared" si="10"/>
        <v>0</v>
      </c>
      <c r="AW8" s="80">
        <f t="shared" si="10"/>
        <v>0</v>
      </c>
      <c r="AX8" s="80">
        <f t="shared" si="10"/>
        <v>0</v>
      </c>
      <c r="AY8" s="80">
        <f t="shared" si="10"/>
        <v>0</v>
      </c>
      <c r="AZ8" s="80">
        <f t="shared" si="10"/>
        <v>0</v>
      </c>
      <c r="BA8" s="80">
        <f t="shared" si="10"/>
        <v>0</v>
      </c>
      <c r="BB8" s="80">
        <f t="shared" si="10"/>
        <v>0</v>
      </c>
      <c r="BC8" s="80">
        <f t="shared" si="10"/>
        <v>0</v>
      </c>
      <c r="BD8" s="80">
        <f t="shared" si="10"/>
        <v>0</v>
      </c>
      <c r="BE8" s="80">
        <f t="shared" si="10"/>
        <v>0</v>
      </c>
      <c r="BF8" s="80">
        <f t="shared" si="10"/>
        <v>0</v>
      </c>
      <c r="BG8" s="80">
        <f t="shared" si="10"/>
        <v>0</v>
      </c>
      <c r="BH8" s="80">
        <f t="shared" si="10"/>
        <v>0</v>
      </c>
      <c r="BI8" s="80">
        <f t="shared" si="10"/>
        <v>0</v>
      </c>
      <c r="BJ8" s="80">
        <f t="shared" si="10"/>
        <v>0</v>
      </c>
      <c r="BK8" s="80">
        <f t="shared" si="10"/>
        <v>0</v>
      </c>
      <c r="BL8" s="80">
        <f t="shared" si="10"/>
        <v>0</v>
      </c>
      <c r="BM8" s="80">
        <f t="shared" si="10"/>
        <v>0</v>
      </c>
      <c r="BN8" s="80">
        <f t="shared" si="10"/>
        <v>0</v>
      </c>
      <c r="BO8" s="80">
        <f t="shared" si="10"/>
        <v>0</v>
      </c>
      <c r="BP8" s="80">
        <f t="shared" si="10"/>
        <v>0</v>
      </c>
      <c r="BQ8" s="80">
        <f t="shared" si="10"/>
        <v>0</v>
      </c>
      <c r="BR8" s="80">
        <f t="shared" si="10"/>
        <v>0</v>
      </c>
      <c r="BS8" s="80">
        <f t="shared" si="10"/>
        <v>0</v>
      </c>
      <c r="BT8" s="80">
        <f t="shared" si="10"/>
        <v>0</v>
      </c>
      <c r="BU8" s="80">
        <f t="shared" si="10"/>
        <v>0</v>
      </c>
      <c r="BV8" s="80">
        <f t="shared" si="10"/>
        <v>0</v>
      </c>
      <c r="BW8" s="80">
        <f t="shared" si="10"/>
        <v>0</v>
      </c>
      <c r="BX8" s="80">
        <f t="shared" si="10"/>
        <v>0</v>
      </c>
      <c r="BY8" s="80">
        <f t="shared" si="10"/>
        <v>0</v>
      </c>
      <c r="BZ8" s="80">
        <f t="shared" si="10"/>
        <v>0</v>
      </c>
      <c r="CA8" s="80">
        <f t="shared" si="10"/>
        <v>0</v>
      </c>
      <c r="CB8" s="80">
        <f t="shared" si="10"/>
        <v>0</v>
      </c>
      <c r="CC8" s="80">
        <f t="shared" si="10"/>
        <v>0</v>
      </c>
      <c r="CD8" s="80">
        <f t="shared" si="10"/>
        <v>0</v>
      </c>
      <c r="CE8" s="80">
        <f t="shared" si="10"/>
        <v>0</v>
      </c>
      <c r="CF8" s="80">
        <f t="shared" si="10"/>
        <v>0</v>
      </c>
      <c r="CG8" s="80">
        <f t="shared" si="10"/>
        <v>0</v>
      </c>
      <c r="CH8" s="80">
        <f t="shared" si="10"/>
        <v>0</v>
      </c>
      <c r="CI8" s="80">
        <f t="shared" si="10"/>
        <v>0</v>
      </c>
      <c r="CJ8" s="80">
        <f t="shared" si="10"/>
        <v>0</v>
      </c>
      <c r="CK8" s="80">
        <f t="shared" si="10"/>
        <v>0</v>
      </c>
      <c r="CL8" s="174">
        <f>+CL9+CL19+CL23</f>
        <v>0</v>
      </c>
    </row>
    <row r="9" spans="1:90" ht="12" customHeight="1" x14ac:dyDescent="0.25">
      <c r="A9" s="170"/>
      <c r="B9" s="171" t="s">
        <v>180</v>
      </c>
      <c r="C9" s="58">
        <f>C10+C11+C12+C13+C14+C15+C16+C17+C18</f>
        <v>949</v>
      </c>
      <c r="D9" s="58">
        <f t="shared" ref="D9:BO9" si="11">D10+D11+D12+D13+D14+D15+D16+D17+D18</f>
        <v>913</v>
      </c>
      <c r="E9" s="58">
        <f t="shared" si="11"/>
        <v>385</v>
      </c>
      <c r="F9" s="58">
        <f t="shared" si="11"/>
        <v>463</v>
      </c>
      <c r="G9" s="58">
        <f t="shared" si="11"/>
        <v>14</v>
      </c>
      <c r="H9" s="58">
        <f t="shared" si="11"/>
        <v>21</v>
      </c>
      <c r="I9" s="58">
        <f t="shared" si="11"/>
        <v>30</v>
      </c>
      <c r="J9" s="58">
        <f t="shared" si="11"/>
        <v>0</v>
      </c>
      <c r="K9" s="58">
        <f t="shared" si="11"/>
        <v>0</v>
      </c>
      <c r="L9" s="58">
        <f t="shared" si="11"/>
        <v>0</v>
      </c>
      <c r="M9" s="58">
        <f t="shared" si="11"/>
        <v>0</v>
      </c>
      <c r="N9" s="58"/>
      <c r="O9" s="58">
        <f t="shared" si="11"/>
        <v>36</v>
      </c>
      <c r="P9" s="58">
        <f t="shared" si="11"/>
        <v>0</v>
      </c>
      <c r="Q9" s="58">
        <f t="shared" si="11"/>
        <v>357</v>
      </c>
      <c r="R9" s="58">
        <f t="shared" si="11"/>
        <v>357</v>
      </c>
      <c r="S9" s="58">
        <f t="shared" si="11"/>
        <v>143</v>
      </c>
      <c r="T9" s="58">
        <f t="shared" si="11"/>
        <v>185</v>
      </c>
      <c r="U9" s="58">
        <f t="shared" si="11"/>
        <v>8</v>
      </c>
      <c r="V9" s="58">
        <f t="shared" si="11"/>
        <v>9</v>
      </c>
      <c r="W9" s="58">
        <f t="shared" si="11"/>
        <v>12</v>
      </c>
      <c r="X9" s="58">
        <f t="shared" si="11"/>
        <v>0</v>
      </c>
      <c r="Y9" s="58">
        <f t="shared" si="11"/>
        <v>0</v>
      </c>
      <c r="Z9" s="58">
        <f t="shared" si="11"/>
        <v>0</v>
      </c>
      <c r="AA9" s="58"/>
      <c r="AB9" s="58">
        <f t="shared" si="11"/>
        <v>0</v>
      </c>
      <c r="AC9" s="58">
        <f t="shared" si="11"/>
        <v>592</v>
      </c>
      <c r="AD9" s="58">
        <f t="shared" si="11"/>
        <v>556</v>
      </c>
      <c r="AE9" s="58">
        <f t="shared" si="11"/>
        <v>242</v>
      </c>
      <c r="AF9" s="58">
        <f t="shared" si="11"/>
        <v>278</v>
      </c>
      <c r="AG9" s="58">
        <f t="shared" si="11"/>
        <v>6</v>
      </c>
      <c r="AH9" s="58">
        <f t="shared" si="11"/>
        <v>12</v>
      </c>
      <c r="AI9" s="58">
        <f t="shared" si="11"/>
        <v>18</v>
      </c>
      <c r="AJ9" s="58">
        <f t="shared" si="11"/>
        <v>0</v>
      </c>
      <c r="AK9" s="58">
        <f t="shared" si="11"/>
        <v>0</v>
      </c>
      <c r="AL9" s="58">
        <f t="shared" si="11"/>
        <v>0</v>
      </c>
      <c r="AM9" s="58" t="e">
        <f t="shared" si="11"/>
        <v>#VALUE!</v>
      </c>
      <c r="AN9" s="58">
        <f t="shared" si="11"/>
        <v>36</v>
      </c>
      <c r="AO9" s="58"/>
      <c r="AP9" s="58">
        <f t="shared" si="11"/>
        <v>36</v>
      </c>
      <c r="AQ9" s="58">
        <f t="shared" si="11"/>
        <v>0</v>
      </c>
      <c r="AR9" s="58">
        <f t="shared" si="11"/>
        <v>0</v>
      </c>
      <c r="AS9" s="58">
        <f t="shared" si="11"/>
        <v>0</v>
      </c>
      <c r="AT9" s="58">
        <f t="shared" si="11"/>
        <v>0</v>
      </c>
      <c r="AU9" s="58">
        <f t="shared" si="11"/>
        <v>0</v>
      </c>
      <c r="AV9" s="58">
        <f t="shared" si="11"/>
        <v>0</v>
      </c>
      <c r="AW9" s="58">
        <f t="shared" si="11"/>
        <v>0</v>
      </c>
      <c r="AX9" s="58">
        <f t="shared" si="11"/>
        <v>0</v>
      </c>
      <c r="AY9" s="58">
        <f t="shared" si="11"/>
        <v>0</v>
      </c>
      <c r="AZ9" s="58">
        <f t="shared" si="11"/>
        <v>0</v>
      </c>
      <c r="BA9" s="58">
        <f t="shared" si="11"/>
        <v>0</v>
      </c>
      <c r="BB9" s="58">
        <f t="shared" si="11"/>
        <v>0</v>
      </c>
      <c r="BC9" s="58">
        <f t="shared" si="11"/>
        <v>0</v>
      </c>
      <c r="BD9" s="58">
        <f t="shared" si="11"/>
        <v>0</v>
      </c>
      <c r="BE9" s="58">
        <f t="shared" si="11"/>
        <v>0</v>
      </c>
      <c r="BF9" s="58">
        <f t="shared" si="11"/>
        <v>0</v>
      </c>
      <c r="BG9" s="58">
        <f t="shared" si="11"/>
        <v>0</v>
      </c>
      <c r="BH9" s="58">
        <f t="shared" si="11"/>
        <v>0</v>
      </c>
      <c r="BI9" s="58">
        <f t="shared" si="11"/>
        <v>0</v>
      </c>
      <c r="BJ9" s="58">
        <f t="shared" si="11"/>
        <v>0</v>
      </c>
      <c r="BK9" s="58">
        <f t="shared" si="11"/>
        <v>0</v>
      </c>
      <c r="BL9" s="58">
        <f t="shared" si="11"/>
        <v>0</v>
      </c>
      <c r="BM9" s="58">
        <f t="shared" si="11"/>
        <v>0</v>
      </c>
      <c r="BN9" s="58">
        <f t="shared" si="11"/>
        <v>0</v>
      </c>
      <c r="BO9" s="58">
        <f t="shared" si="11"/>
        <v>0</v>
      </c>
      <c r="BP9" s="58">
        <f t="shared" ref="BP9:CL9" si="12">BP10+BP11+BP12+BP13+BP14+BP15+BP16+BP17+BP18</f>
        <v>0</v>
      </c>
      <c r="BQ9" s="58">
        <f t="shared" si="12"/>
        <v>0</v>
      </c>
      <c r="BR9" s="58">
        <f t="shared" si="12"/>
        <v>0</v>
      </c>
      <c r="BS9" s="58">
        <f t="shared" si="12"/>
        <v>0</v>
      </c>
      <c r="BT9" s="58">
        <f t="shared" si="12"/>
        <v>0</v>
      </c>
      <c r="BU9" s="58">
        <f t="shared" si="12"/>
        <v>0</v>
      </c>
      <c r="BV9" s="58">
        <f t="shared" si="12"/>
        <v>0</v>
      </c>
      <c r="BW9" s="58">
        <f t="shared" si="12"/>
        <v>0</v>
      </c>
      <c r="BX9" s="58">
        <f t="shared" si="12"/>
        <v>0</v>
      </c>
      <c r="BY9" s="58">
        <f t="shared" si="12"/>
        <v>0</v>
      </c>
      <c r="BZ9" s="58">
        <f t="shared" si="12"/>
        <v>0</v>
      </c>
      <c r="CA9" s="58">
        <f t="shared" si="12"/>
        <v>0</v>
      </c>
      <c r="CB9" s="58">
        <f t="shared" si="12"/>
        <v>0</v>
      </c>
      <c r="CC9" s="58">
        <f t="shared" si="12"/>
        <v>0</v>
      </c>
      <c r="CD9" s="58">
        <f t="shared" si="12"/>
        <v>0</v>
      </c>
      <c r="CE9" s="58">
        <f t="shared" si="12"/>
        <v>0</v>
      </c>
      <c r="CF9" s="58">
        <f t="shared" si="12"/>
        <v>0</v>
      </c>
      <c r="CG9" s="58">
        <f t="shared" si="12"/>
        <v>0</v>
      </c>
      <c r="CH9" s="58">
        <f t="shared" si="12"/>
        <v>0</v>
      </c>
      <c r="CI9" s="58">
        <f t="shared" si="12"/>
        <v>0</v>
      </c>
      <c r="CJ9" s="58">
        <f t="shared" si="12"/>
        <v>0</v>
      </c>
      <c r="CK9" s="58">
        <f t="shared" si="12"/>
        <v>0</v>
      </c>
      <c r="CL9" s="58">
        <f t="shared" si="12"/>
        <v>0</v>
      </c>
    </row>
    <row r="10" spans="1:90" ht="12" customHeight="1" x14ac:dyDescent="0.25">
      <c r="A10" s="4" t="s">
        <v>186</v>
      </c>
      <c r="B10" s="9" t="s">
        <v>10</v>
      </c>
      <c r="C10" s="61">
        <f>D10+O10</f>
        <v>135</v>
      </c>
      <c r="D10" s="61">
        <v>117</v>
      </c>
      <c r="E10" s="200">
        <v>49</v>
      </c>
      <c r="F10" s="200">
        <v>62</v>
      </c>
      <c r="G10" s="201"/>
      <c r="H10" s="201"/>
      <c r="I10" s="201">
        <v>6</v>
      </c>
      <c r="J10" s="201"/>
      <c r="K10" s="32"/>
      <c r="L10" s="202"/>
      <c r="M10" s="203"/>
      <c r="N10" s="43" t="s">
        <v>61</v>
      </c>
      <c r="O10" s="43">
        <v>18</v>
      </c>
      <c r="P10" s="47"/>
      <c r="Q10" s="95">
        <f>R10+Z10</f>
        <v>51</v>
      </c>
      <c r="R10" s="95">
        <v>51</v>
      </c>
      <c r="S10" s="214">
        <v>19</v>
      </c>
      <c r="T10" s="205">
        <v>30</v>
      </c>
      <c r="U10" s="205"/>
      <c r="V10" s="205"/>
      <c r="W10" s="205">
        <v>2</v>
      </c>
      <c r="X10" s="205"/>
      <c r="Y10" s="32"/>
      <c r="Z10" s="34"/>
      <c r="AA10" s="43"/>
      <c r="AB10" s="43"/>
      <c r="AC10" s="73">
        <f>AD10+AL10+AP10</f>
        <v>102</v>
      </c>
      <c r="AD10" s="61">
        <v>66</v>
      </c>
      <c r="AE10" s="32">
        <v>30</v>
      </c>
      <c r="AF10" s="32">
        <v>32</v>
      </c>
      <c r="AG10" s="32"/>
      <c r="AH10" s="32"/>
      <c r="AI10" s="32">
        <v>4</v>
      </c>
      <c r="AJ10" s="32"/>
      <c r="AK10" s="32"/>
      <c r="AL10" s="34"/>
      <c r="AM10" s="113" t="s">
        <v>61</v>
      </c>
      <c r="AN10" s="113">
        <v>36</v>
      </c>
      <c r="AO10" s="43" t="s">
        <v>61</v>
      </c>
      <c r="AP10" s="43">
        <v>36</v>
      </c>
      <c r="AQ10" s="73">
        <v>0</v>
      </c>
      <c r="AR10" s="73">
        <v>0</v>
      </c>
      <c r="AS10" s="47"/>
      <c r="AT10" s="47"/>
      <c r="AU10" s="47"/>
      <c r="AV10" s="47"/>
      <c r="AW10" s="47"/>
      <c r="AX10" s="47"/>
      <c r="AY10" s="47"/>
      <c r="AZ10" s="48"/>
      <c r="BA10" s="43"/>
      <c r="BB10" s="50"/>
      <c r="BC10" s="61">
        <v>0</v>
      </c>
      <c r="BD10" s="61">
        <v>0</v>
      </c>
      <c r="BE10" s="47"/>
      <c r="BF10" s="47"/>
      <c r="BG10" s="47"/>
      <c r="BH10" s="47"/>
      <c r="BI10" s="47"/>
      <c r="BJ10" s="47"/>
      <c r="BK10" s="47"/>
      <c r="BL10" s="48"/>
      <c r="BM10" s="43"/>
      <c r="BN10" s="43"/>
      <c r="BO10" s="61">
        <v>0</v>
      </c>
      <c r="BP10" s="61">
        <v>0</v>
      </c>
      <c r="BQ10" s="47"/>
      <c r="BR10" s="47"/>
      <c r="BS10" s="47"/>
      <c r="BT10" s="47"/>
      <c r="BU10" s="47"/>
      <c r="BV10" s="47"/>
      <c r="BW10" s="47"/>
      <c r="BX10" s="48"/>
      <c r="BY10" s="43"/>
      <c r="BZ10" s="43"/>
      <c r="CA10" s="61">
        <v>0</v>
      </c>
      <c r="CB10" s="61">
        <v>0</v>
      </c>
      <c r="CC10" s="47"/>
      <c r="CD10" s="47"/>
      <c r="CE10" s="47"/>
      <c r="CF10" s="47"/>
      <c r="CG10" s="47"/>
      <c r="CH10" s="47"/>
      <c r="CI10" s="47"/>
      <c r="CJ10" s="48"/>
      <c r="CK10" s="43"/>
      <c r="CL10" s="43"/>
    </row>
    <row r="11" spans="1:90" ht="13.5" customHeight="1" x14ac:dyDescent="0.25">
      <c r="A11" s="4" t="s">
        <v>187</v>
      </c>
      <c r="B11" s="9" t="s">
        <v>11</v>
      </c>
      <c r="C11" s="61">
        <f t="shared" ref="C11:C14" si="13">D11+O11</f>
        <v>117</v>
      </c>
      <c r="D11" s="61">
        <v>117</v>
      </c>
      <c r="E11" s="45">
        <v>49</v>
      </c>
      <c r="F11" s="45">
        <v>62</v>
      </c>
      <c r="G11" s="46"/>
      <c r="H11" s="46">
        <v>2</v>
      </c>
      <c r="I11" s="46">
        <v>4</v>
      </c>
      <c r="J11" s="46"/>
      <c r="K11" s="47"/>
      <c r="L11" s="162"/>
      <c r="M11" s="204"/>
      <c r="N11" s="43" t="s">
        <v>54</v>
      </c>
      <c r="O11" s="43"/>
      <c r="P11" s="47"/>
      <c r="Q11" s="95">
        <f>R11+Z11</f>
        <v>51</v>
      </c>
      <c r="R11" s="95">
        <v>51</v>
      </c>
      <c r="S11" s="111">
        <v>19</v>
      </c>
      <c r="T11" s="1">
        <v>30</v>
      </c>
      <c r="U11" s="1"/>
      <c r="V11" s="1"/>
      <c r="W11" s="1">
        <v>2</v>
      </c>
      <c r="X11" s="1"/>
      <c r="Y11" s="47"/>
      <c r="Z11" s="48"/>
      <c r="AA11" s="43"/>
      <c r="AB11" s="43"/>
      <c r="AC11" s="73">
        <f t="shared" ref="AC11:AC13" si="14">AD11+AL11+AP11</f>
        <v>66</v>
      </c>
      <c r="AD11" s="61">
        <v>66</v>
      </c>
      <c r="AE11" s="47">
        <v>30</v>
      </c>
      <c r="AF11" s="47">
        <v>32</v>
      </c>
      <c r="AG11" s="47"/>
      <c r="AH11" s="47">
        <v>2</v>
      </c>
      <c r="AI11" s="47">
        <v>2</v>
      </c>
      <c r="AJ11" s="47"/>
      <c r="AK11" s="47"/>
      <c r="AL11" s="48"/>
      <c r="AM11" s="49"/>
      <c r="AN11" s="112"/>
      <c r="AO11" s="43" t="s">
        <v>54</v>
      </c>
      <c r="AP11" s="43"/>
      <c r="AQ11" s="73">
        <v>0</v>
      </c>
      <c r="AR11" s="61">
        <v>0</v>
      </c>
      <c r="AS11" s="47"/>
      <c r="AT11" s="47"/>
      <c r="AU11" s="47"/>
      <c r="AV11" s="47"/>
      <c r="AW11" s="47"/>
      <c r="AX11" s="47"/>
      <c r="AY11" s="47"/>
      <c r="AZ11" s="48"/>
      <c r="BA11" s="43"/>
      <c r="BB11" s="43"/>
      <c r="BC11" s="61">
        <v>0</v>
      </c>
      <c r="BD11" s="61">
        <v>0</v>
      </c>
      <c r="BE11" s="47"/>
      <c r="BF11" s="47"/>
      <c r="BG11" s="47"/>
      <c r="BH11" s="47"/>
      <c r="BI11" s="47"/>
      <c r="BJ11" s="47"/>
      <c r="BK11" s="47"/>
      <c r="BL11" s="48"/>
      <c r="BM11" s="43"/>
      <c r="BN11" s="50"/>
      <c r="BO11" s="61">
        <v>0</v>
      </c>
      <c r="BP11" s="61">
        <v>0</v>
      </c>
      <c r="BQ11" s="47"/>
      <c r="BR11" s="47"/>
      <c r="BS11" s="47"/>
      <c r="BT11" s="47"/>
      <c r="BU11" s="47"/>
      <c r="BV11" s="47"/>
      <c r="BW11" s="47"/>
      <c r="BX11" s="48"/>
      <c r="BY11" s="43"/>
      <c r="BZ11" s="43"/>
      <c r="CA11" s="61">
        <v>0</v>
      </c>
      <c r="CB11" s="61">
        <v>0</v>
      </c>
      <c r="CC11" s="47"/>
      <c r="CD11" s="47"/>
      <c r="CE11" s="47"/>
      <c r="CF11" s="47"/>
      <c r="CG11" s="47"/>
      <c r="CH11" s="47"/>
      <c r="CI11" s="47"/>
      <c r="CJ11" s="48"/>
      <c r="CK11" s="43"/>
      <c r="CL11" s="43"/>
    </row>
    <row r="12" spans="1:90" ht="13.5" customHeight="1" x14ac:dyDescent="0.25">
      <c r="A12" s="4" t="s">
        <v>188</v>
      </c>
      <c r="B12" s="9" t="s">
        <v>183</v>
      </c>
      <c r="C12" s="61">
        <f t="shared" si="13"/>
        <v>66</v>
      </c>
      <c r="D12" s="61">
        <v>66</v>
      </c>
      <c r="E12" s="45">
        <v>30</v>
      </c>
      <c r="F12" s="45">
        <v>34</v>
      </c>
      <c r="G12" s="46"/>
      <c r="H12" s="46"/>
      <c r="I12" s="46">
        <v>2</v>
      </c>
      <c r="J12" s="46"/>
      <c r="K12" s="47"/>
      <c r="L12" s="162"/>
      <c r="M12" s="204"/>
      <c r="N12" s="43" t="s">
        <v>54</v>
      </c>
      <c r="O12" s="43"/>
      <c r="P12" s="47"/>
      <c r="Q12" s="95">
        <f t="shared" ref="Q12:Q13" si="15">R12+Z12</f>
        <v>0</v>
      </c>
      <c r="R12" s="95"/>
      <c r="S12" s="111"/>
      <c r="T12" s="1"/>
      <c r="U12" s="1"/>
      <c r="V12" s="1"/>
      <c r="W12" s="1"/>
      <c r="X12" s="1"/>
      <c r="Y12" s="47"/>
      <c r="Z12" s="48"/>
      <c r="AA12" s="43"/>
      <c r="AB12" s="43"/>
      <c r="AC12" s="73">
        <f t="shared" si="14"/>
        <v>66</v>
      </c>
      <c r="AD12" s="61">
        <v>66</v>
      </c>
      <c r="AE12" s="47">
        <v>30</v>
      </c>
      <c r="AF12" s="47">
        <v>34</v>
      </c>
      <c r="AG12" s="47"/>
      <c r="AH12" s="47"/>
      <c r="AI12" s="47">
        <v>2</v>
      </c>
      <c r="AJ12" s="47"/>
      <c r="AK12" s="47"/>
      <c r="AL12" s="48"/>
      <c r="AM12" s="49"/>
      <c r="AN12" s="112"/>
      <c r="AO12" s="43" t="s">
        <v>54</v>
      </c>
      <c r="AP12" s="43"/>
      <c r="AQ12" s="73"/>
      <c r="AR12" s="61"/>
      <c r="AS12" s="47"/>
      <c r="AT12" s="47"/>
      <c r="AU12" s="47"/>
      <c r="AV12" s="47"/>
      <c r="AW12" s="47"/>
      <c r="AX12" s="47"/>
      <c r="AY12" s="47"/>
      <c r="AZ12" s="48"/>
      <c r="BA12" s="43"/>
      <c r="BB12" s="43"/>
      <c r="BC12" s="61"/>
      <c r="BD12" s="61"/>
      <c r="BE12" s="47"/>
      <c r="BF12" s="47"/>
      <c r="BG12" s="47"/>
      <c r="BH12" s="47"/>
      <c r="BI12" s="47"/>
      <c r="BJ12" s="47"/>
      <c r="BK12" s="47"/>
      <c r="BL12" s="48"/>
      <c r="BM12" s="43"/>
      <c r="BN12" s="50"/>
      <c r="BO12" s="61"/>
      <c r="BP12" s="61"/>
      <c r="BQ12" s="47"/>
      <c r="BR12" s="47"/>
      <c r="BS12" s="47"/>
      <c r="BT12" s="47"/>
      <c r="BU12" s="47"/>
      <c r="BV12" s="47"/>
      <c r="BW12" s="47"/>
      <c r="BX12" s="48"/>
      <c r="BY12" s="43"/>
      <c r="BZ12" s="43"/>
      <c r="CA12" s="61"/>
      <c r="CB12" s="61"/>
      <c r="CC12" s="47"/>
      <c r="CD12" s="47"/>
      <c r="CE12" s="47"/>
      <c r="CF12" s="47"/>
      <c r="CG12" s="47"/>
      <c r="CH12" s="47"/>
      <c r="CI12" s="47"/>
      <c r="CJ12" s="48"/>
      <c r="CK12" s="43"/>
      <c r="CL12" s="43"/>
    </row>
    <row r="13" spans="1:90" ht="12.75" customHeight="1" x14ac:dyDescent="0.25">
      <c r="A13" s="4" t="s">
        <v>189</v>
      </c>
      <c r="B13" s="9" t="s">
        <v>12</v>
      </c>
      <c r="C13" s="61">
        <f t="shared" si="13"/>
        <v>135</v>
      </c>
      <c r="D13" s="61">
        <v>117</v>
      </c>
      <c r="E13" s="45"/>
      <c r="F13" s="45">
        <v>113</v>
      </c>
      <c r="G13" s="46"/>
      <c r="H13" s="46"/>
      <c r="I13" s="46">
        <v>4</v>
      </c>
      <c r="J13" s="46"/>
      <c r="K13" s="47"/>
      <c r="L13" s="162"/>
      <c r="M13" s="204"/>
      <c r="N13" s="43" t="s">
        <v>61</v>
      </c>
      <c r="O13" s="43">
        <v>18</v>
      </c>
      <c r="P13" s="47"/>
      <c r="Q13" s="95">
        <f t="shared" si="15"/>
        <v>51</v>
      </c>
      <c r="R13" s="95">
        <v>51</v>
      </c>
      <c r="S13" s="111"/>
      <c r="T13" s="1">
        <v>49</v>
      </c>
      <c r="U13" s="1"/>
      <c r="V13" s="1"/>
      <c r="W13" s="1">
        <v>2</v>
      </c>
      <c r="X13" s="1"/>
      <c r="Y13" s="47"/>
      <c r="Z13" s="48"/>
      <c r="AA13" s="43"/>
      <c r="AB13" s="43"/>
      <c r="AC13" s="73">
        <f t="shared" si="14"/>
        <v>66</v>
      </c>
      <c r="AD13" s="61">
        <v>66</v>
      </c>
      <c r="AE13" s="47"/>
      <c r="AF13" s="47">
        <v>64</v>
      </c>
      <c r="AG13" s="47"/>
      <c r="AH13" s="47"/>
      <c r="AI13" s="47">
        <v>2</v>
      </c>
      <c r="AJ13" s="47"/>
      <c r="AK13" s="47"/>
      <c r="AL13" s="48"/>
      <c r="AM13" s="49"/>
      <c r="AN13" s="112"/>
      <c r="AO13" s="43" t="s">
        <v>54</v>
      </c>
      <c r="AP13" s="43"/>
      <c r="AQ13" s="73">
        <v>0</v>
      </c>
      <c r="AR13" s="61">
        <v>0</v>
      </c>
      <c r="AS13" s="47"/>
      <c r="AT13" s="47"/>
      <c r="AU13" s="47"/>
      <c r="AV13" s="47"/>
      <c r="AW13" s="47"/>
      <c r="AX13" s="47"/>
      <c r="AY13" s="47"/>
      <c r="AZ13" s="48"/>
      <c r="BA13" s="43"/>
      <c r="BB13" s="43"/>
      <c r="BC13" s="61">
        <v>0</v>
      </c>
      <c r="BD13" s="61">
        <v>0</v>
      </c>
      <c r="BE13" s="47"/>
      <c r="BF13" s="47"/>
      <c r="BG13" s="47"/>
      <c r="BH13" s="47"/>
      <c r="BI13" s="47"/>
      <c r="BJ13" s="47"/>
      <c r="BK13" s="47"/>
      <c r="BL13" s="48"/>
      <c r="BM13" s="43"/>
      <c r="BN13" s="50"/>
      <c r="BO13" s="61">
        <v>0</v>
      </c>
      <c r="BP13" s="61">
        <v>0</v>
      </c>
      <c r="BQ13" s="47"/>
      <c r="BR13" s="47"/>
      <c r="BS13" s="47"/>
      <c r="BT13" s="47"/>
      <c r="BU13" s="47"/>
      <c r="BV13" s="47"/>
      <c r="BW13" s="47"/>
      <c r="BX13" s="48"/>
      <c r="BY13" s="43"/>
      <c r="BZ13" s="50"/>
      <c r="CA13" s="61">
        <v>0</v>
      </c>
      <c r="CB13" s="61">
        <v>0</v>
      </c>
      <c r="CC13" s="47"/>
      <c r="CD13" s="47"/>
      <c r="CE13" s="47"/>
      <c r="CF13" s="47"/>
      <c r="CG13" s="47"/>
      <c r="CH13" s="47"/>
      <c r="CI13" s="47"/>
      <c r="CJ13" s="48"/>
      <c r="CK13" s="43"/>
      <c r="CL13" s="43"/>
    </row>
    <row r="14" spans="1:90" ht="11.25" customHeight="1" x14ac:dyDescent="0.25">
      <c r="A14" s="4" t="s">
        <v>190</v>
      </c>
      <c r="B14" s="9" t="s">
        <v>13</v>
      </c>
      <c r="C14" s="61">
        <f t="shared" si="13"/>
        <v>156</v>
      </c>
      <c r="D14" s="61">
        <v>156</v>
      </c>
      <c r="E14" s="45">
        <v>116</v>
      </c>
      <c r="F14" s="45">
        <v>18</v>
      </c>
      <c r="G14" s="46">
        <v>10</v>
      </c>
      <c r="H14" s="46">
        <v>8</v>
      </c>
      <c r="I14" s="46">
        <v>4</v>
      </c>
      <c r="J14" s="46"/>
      <c r="K14" s="47"/>
      <c r="L14" s="162"/>
      <c r="M14" s="204"/>
      <c r="N14" s="208" t="s">
        <v>54</v>
      </c>
      <c r="O14" s="209"/>
      <c r="P14" s="210"/>
      <c r="Q14" s="211">
        <f t="shared" ref="Q14" si="16">R14+AB14</f>
        <v>68</v>
      </c>
      <c r="R14" s="95">
        <v>68</v>
      </c>
      <c r="S14" s="111">
        <v>50</v>
      </c>
      <c r="T14" s="47">
        <v>8</v>
      </c>
      <c r="U14" s="47">
        <v>4</v>
      </c>
      <c r="V14" s="47">
        <v>4</v>
      </c>
      <c r="W14" s="47">
        <v>2</v>
      </c>
      <c r="X14" s="47"/>
      <c r="Y14" s="47"/>
      <c r="Z14" s="48"/>
      <c r="AA14" s="207"/>
      <c r="AB14" s="207"/>
      <c r="AC14" s="68">
        <f t="shared" ref="AC14" si="17">AD14+AP14</f>
        <v>88</v>
      </c>
      <c r="AD14" s="61">
        <v>88</v>
      </c>
      <c r="AE14" s="47">
        <v>66</v>
      </c>
      <c r="AF14" s="47">
        <v>10</v>
      </c>
      <c r="AG14" s="47">
        <v>6</v>
      </c>
      <c r="AH14" s="47">
        <v>4</v>
      </c>
      <c r="AI14" s="47">
        <v>2</v>
      </c>
      <c r="AJ14" s="47"/>
      <c r="AK14" s="47"/>
      <c r="AL14" s="48"/>
      <c r="AM14" s="49"/>
      <c r="AN14" s="49"/>
      <c r="AO14" s="212" t="s">
        <v>54</v>
      </c>
      <c r="AP14" s="213"/>
      <c r="AQ14" s="73">
        <v>0</v>
      </c>
      <c r="AR14" s="61">
        <v>0</v>
      </c>
      <c r="AS14" s="47"/>
      <c r="AT14" s="47"/>
      <c r="AU14" s="47"/>
      <c r="AV14" s="47"/>
      <c r="AW14" s="47"/>
      <c r="AX14" s="47"/>
      <c r="AY14" s="47"/>
      <c r="AZ14" s="48"/>
      <c r="BA14" s="43"/>
      <c r="BB14" s="43"/>
      <c r="BC14" s="61">
        <v>0</v>
      </c>
      <c r="BD14" s="61">
        <v>0</v>
      </c>
      <c r="BE14" s="47"/>
      <c r="BF14" s="47"/>
      <c r="BG14" s="47"/>
      <c r="BH14" s="47"/>
      <c r="BI14" s="47"/>
      <c r="BJ14" s="47"/>
      <c r="BK14" s="47"/>
      <c r="BL14" s="48"/>
      <c r="BM14" s="43"/>
      <c r="BN14" s="50"/>
      <c r="BO14" s="61">
        <v>0</v>
      </c>
      <c r="BP14" s="61">
        <v>0</v>
      </c>
      <c r="BQ14" s="47"/>
      <c r="BR14" s="47"/>
      <c r="BS14" s="47"/>
      <c r="BT14" s="47"/>
      <c r="BU14" s="47"/>
      <c r="BV14" s="47"/>
      <c r="BW14" s="47"/>
      <c r="BX14" s="48"/>
      <c r="BY14" s="43"/>
      <c r="BZ14" s="43"/>
      <c r="CA14" s="61">
        <v>0</v>
      </c>
      <c r="CB14" s="61">
        <v>0</v>
      </c>
      <c r="CC14" s="47"/>
      <c r="CD14" s="47"/>
      <c r="CE14" s="47"/>
      <c r="CF14" s="47"/>
      <c r="CG14" s="47"/>
      <c r="CH14" s="47"/>
      <c r="CI14" s="47"/>
      <c r="CJ14" s="48"/>
      <c r="CK14" s="43"/>
      <c r="CL14" s="43"/>
    </row>
    <row r="15" spans="1:90" ht="11.25" customHeight="1" x14ac:dyDescent="0.25">
      <c r="A15" s="4" t="s">
        <v>191</v>
      </c>
      <c r="B15" s="9" t="s">
        <v>58</v>
      </c>
      <c r="C15" s="61">
        <f t="shared" ref="C15" si="18">D15+O15</f>
        <v>117</v>
      </c>
      <c r="D15" s="61">
        <v>117</v>
      </c>
      <c r="E15" s="45">
        <v>74</v>
      </c>
      <c r="F15" s="45">
        <v>24</v>
      </c>
      <c r="G15" s="46">
        <v>4</v>
      </c>
      <c r="H15" s="46">
        <v>11</v>
      </c>
      <c r="I15" s="46">
        <v>4</v>
      </c>
      <c r="J15" s="46"/>
      <c r="K15" s="47"/>
      <c r="L15" s="162"/>
      <c r="M15" s="204"/>
      <c r="N15" s="43" t="s">
        <v>54</v>
      </c>
      <c r="O15" s="43"/>
      <c r="P15" s="47"/>
      <c r="Q15" s="95">
        <f t="shared" ref="Q15" si="19">R15+Z15</f>
        <v>51</v>
      </c>
      <c r="R15" s="95">
        <v>51</v>
      </c>
      <c r="S15" s="111">
        <v>30</v>
      </c>
      <c r="T15" s="47">
        <v>10</v>
      </c>
      <c r="U15" s="47">
        <v>4</v>
      </c>
      <c r="V15" s="47">
        <v>5</v>
      </c>
      <c r="W15" s="47">
        <v>2</v>
      </c>
      <c r="X15" s="47"/>
      <c r="Y15" s="47"/>
      <c r="Z15" s="48"/>
      <c r="AA15" s="43"/>
      <c r="AB15" s="43"/>
      <c r="AC15" s="73">
        <f t="shared" ref="AC15" si="20">AD15+AL15+AP15</f>
        <v>66</v>
      </c>
      <c r="AD15" s="61">
        <v>66</v>
      </c>
      <c r="AE15" s="47">
        <v>44</v>
      </c>
      <c r="AF15" s="47">
        <v>14</v>
      </c>
      <c r="AG15" s="47"/>
      <c r="AH15" s="47">
        <v>6</v>
      </c>
      <c r="AI15" s="47">
        <v>2</v>
      </c>
      <c r="AJ15" s="47"/>
      <c r="AK15" s="47"/>
      <c r="AL15" s="48"/>
      <c r="AM15" s="43"/>
      <c r="AN15" s="43"/>
      <c r="AO15" s="43" t="s">
        <v>54</v>
      </c>
      <c r="AP15" s="43"/>
      <c r="AQ15" s="73">
        <v>0</v>
      </c>
      <c r="AR15" s="61">
        <v>0</v>
      </c>
      <c r="AS15" s="47"/>
      <c r="AT15" s="47"/>
      <c r="AU15" s="47"/>
      <c r="AV15" s="47"/>
      <c r="AW15" s="47"/>
      <c r="AX15" s="47"/>
      <c r="AY15" s="47"/>
      <c r="AZ15" s="48"/>
      <c r="BA15" s="43"/>
      <c r="BB15" s="50"/>
      <c r="BC15" s="61">
        <v>0</v>
      </c>
      <c r="BD15" s="61">
        <v>0</v>
      </c>
      <c r="BE15" s="47"/>
      <c r="BF15" s="47"/>
      <c r="BG15" s="47"/>
      <c r="BH15" s="47"/>
      <c r="BI15" s="47"/>
      <c r="BJ15" s="47"/>
      <c r="BK15" s="47"/>
      <c r="BL15" s="48"/>
      <c r="BM15" s="43"/>
      <c r="BN15" s="50"/>
      <c r="BO15" s="61">
        <v>0</v>
      </c>
      <c r="BP15" s="61">
        <v>0</v>
      </c>
      <c r="BQ15" s="47"/>
      <c r="BR15" s="47"/>
      <c r="BS15" s="47"/>
      <c r="BT15" s="47"/>
      <c r="BU15" s="47"/>
      <c r="BV15" s="47"/>
      <c r="BW15" s="47"/>
      <c r="BX15" s="48"/>
      <c r="BY15" s="43"/>
      <c r="BZ15" s="43"/>
      <c r="CA15" s="61">
        <v>0</v>
      </c>
      <c r="CB15" s="61">
        <v>0</v>
      </c>
      <c r="CC15" s="47"/>
      <c r="CD15" s="47"/>
      <c r="CE15" s="47"/>
      <c r="CF15" s="47"/>
      <c r="CG15" s="47"/>
      <c r="CH15" s="47"/>
      <c r="CI15" s="47"/>
      <c r="CJ15" s="48"/>
      <c r="CK15" s="43"/>
      <c r="CL15" s="50"/>
    </row>
    <row r="16" spans="1:90" ht="11.25" customHeight="1" x14ac:dyDescent="0.25">
      <c r="A16" s="4" t="s">
        <v>192</v>
      </c>
      <c r="B16" s="9" t="s">
        <v>59</v>
      </c>
      <c r="C16" s="61">
        <f>D16+O16</f>
        <v>36</v>
      </c>
      <c r="D16" s="61">
        <v>36</v>
      </c>
      <c r="E16" s="45">
        <v>26</v>
      </c>
      <c r="F16" s="45">
        <v>8</v>
      </c>
      <c r="G16" s="46"/>
      <c r="H16" s="46"/>
      <c r="I16" s="46">
        <v>2</v>
      </c>
      <c r="J16" s="46"/>
      <c r="K16" s="47"/>
      <c r="L16" s="162"/>
      <c r="M16" s="204"/>
      <c r="N16" s="43" t="s">
        <v>54</v>
      </c>
      <c r="O16" s="43"/>
      <c r="P16" s="47"/>
      <c r="Q16" s="95">
        <f>R16+Z16</f>
        <v>0</v>
      </c>
      <c r="R16" s="95">
        <v>0</v>
      </c>
      <c r="S16" s="111"/>
      <c r="T16" s="47"/>
      <c r="U16" s="47"/>
      <c r="V16" s="47"/>
      <c r="W16" s="47"/>
      <c r="X16" s="47"/>
      <c r="Y16" s="47"/>
      <c r="Z16" s="48"/>
      <c r="AA16" s="43"/>
      <c r="AB16" s="50"/>
      <c r="AC16" s="73">
        <f>AD16+AL16+AP16</f>
        <v>36</v>
      </c>
      <c r="AD16" s="61">
        <v>36</v>
      </c>
      <c r="AE16" s="47">
        <v>26</v>
      </c>
      <c r="AF16" s="47">
        <v>8</v>
      </c>
      <c r="AG16" s="47"/>
      <c r="AH16" s="47"/>
      <c r="AI16" s="47">
        <v>2</v>
      </c>
      <c r="AJ16" s="47"/>
      <c r="AK16" s="47"/>
      <c r="AL16" s="48"/>
      <c r="AM16" s="43"/>
      <c r="AN16" s="43"/>
      <c r="AO16" s="43" t="s">
        <v>54</v>
      </c>
      <c r="AP16" s="43"/>
      <c r="AQ16" s="73">
        <v>0</v>
      </c>
      <c r="AR16" s="61">
        <v>0</v>
      </c>
      <c r="AS16" s="47"/>
      <c r="AT16" s="47"/>
      <c r="AU16" s="47"/>
      <c r="AV16" s="47"/>
      <c r="AW16" s="47"/>
      <c r="AX16" s="47"/>
      <c r="AY16" s="47"/>
      <c r="AZ16" s="48"/>
      <c r="BA16" s="43"/>
      <c r="BB16" s="43"/>
      <c r="BC16" s="61">
        <v>0</v>
      </c>
      <c r="BD16" s="61">
        <v>0</v>
      </c>
      <c r="BE16" s="47"/>
      <c r="BF16" s="47"/>
      <c r="BG16" s="47"/>
      <c r="BH16" s="47"/>
      <c r="BI16" s="47"/>
      <c r="BJ16" s="47"/>
      <c r="BK16" s="47"/>
      <c r="BL16" s="48"/>
      <c r="BM16" s="43"/>
      <c r="BN16" s="50"/>
      <c r="BO16" s="61">
        <v>0</v>
      </c>
      <c r="BP16" s="61">
        <v>0</v>
      </c>
      <c r="BQ16" s="47"/>
      <c r="BR16" s="47"/>
      <c r="BS16" s="47"/>
      <c r="BT16" s="47"/>
      <c r="BU16" s="47"/>
      <c r="BV16" s="47"/>
      <c r="BW16" s="47"/>
      <c r="BX16" s="48"/>
      <c r="BY16" s="43"/>
      <c r="BZ16" s="50"/>
      <c r="CA16" s="61">
        <v>0</v>
      </c>
      <c r="CB16" s="61">
        <v>0</v>
      </c>
      <c r="CC16" s="47"/>
      <c r="CD16" s="47"/>
      <c r="CE16" s="47"/>
      <c r="CF16" s="47"/>
      <c r="CG16" s="47"/>
      <c r="CH16" s="47"/>
      <c r="CI16" s="47"/>
      <c r="CJ16" s="48"/>
      <c r="CK16" s="43"/>
      <c r="CL16" s="50"/>
    </row>
    <row r="17" spans="1:91" ht="21.75" customHeight="1" x14ac:dyDescent="0.25">
      <c r="A17" s="4" t="s">
        <v>193</v>
      </c>
      <c r="B17" s="9" t="s">
        <v>14</v>
      </c>
      <c r="C17" s="61">
        <f t="shared" ref="C17:C18" si="21">D17+O17</f>
        <v>117</v>
      </c>
      <c r="D17" s="61">
        <v>117</v>
      </c>
      <c r="E17" s="45">
        <v>7</v>
      </c>
      <c r="F17" s="45">
        <v>106</v>
      </c>
      <c r="G17" s="46"/>
      <c r="H17" s="46"/>
      <c r="I17" s="46">
        <v>4</v>
      </c>
      <c r="J17" s="46"/>
      <c r="K17" s="47"/>
      <c r="L17" s="162"/>
      <c r="M17" s="204"/>
      <c r="N17" s="43" t="s">
        <v>128</v>
      </c>
      <c r="O17" s="43"/>
      <c r="P17" s="47"/>
      <c r="Q17" s="95">
        <f t="shared" ref="Q17:Q18" si="22">R17+Z17</f>
        <v>51</v>
      </c>
      <c r="R17" s="95">
        <v>51</v>
      </c>
      <c r="S17" s="111">
        <v>7</v>
      </c>
      <c r="T17" s="47">
        <v>42</v>
      </c>
      <c r="U17" s="47"/>
      <c r="V17" s="47"/>
      <c r="W17" s="47">
        <v>2</v>
      </c>
      <c r="X17" s="47"/>
      <c r="Y17" s="47"/>
      <c r="Z17" s="48"/>
      <c r="AA17" s="43" t="s">
        <v>118</v>
      </c>
      <c r="AB17" s="43"/>
      <c r="AC17" s="73">
        <f t="shared" ref="AC17:AC18" si="23">AD17+AL17+AP17</f>
        <v>66</v>
      </c>
      <c r="AD17" s="61">
        <v>66</v>
      </c>
      <c r="AE17" s="47"/>
      <c r="AF17" s="47">
        <v>64</v>
      </c>
      <c r="AG17" s="47"/>
      <c r="AH17" s="47"/>
      <c r="AI17" s="47">
        <v>2</v>
      </c>
      <c r="AJ17" s="47"/>
      <c r="AK17" s="47"/>
      <c r="AL17" s="48"/>
      <c r="AM17" s="43"/>
      <c r="AN17" s="50"/>
      <c r="AO17" s="43" t="s">
        <v>54</v>
      </c>
      <c r="AP17" s="43"/>
      <c r="AQ17" s="73">
        <v>0</v>
      </c>
      <c r="AR17" s="61">
        <v>0</v>
      </c>
      <c r="AS17" s="47"/>
      <c r="AT17" s="47"/>
      <c r="AU17" s="47"/>
      <c r="AV17" s="47"/>
      <c r="AW17" s="47"/>
      <c r="AX17" s="47"/>
      <c r="AY17" s="47"/>
      <c r="AZ17" s="48"/>
      <c r="BA17" s="43"/>
      <c r="BB17" s="43"/>
      <c r="BC17" s="61">
        <v>0</v>
      </c>
      <c r="BD17" s="61">
        <v>0</v>
      </c>
      <c r="BE17" s="47"/>
      <c r="BF17" s="47"/>
      <c r="BG17" s="47"/>
      <c r="BH17" s="47"/>
      <c r="BI17" s="47"/>
      <c r="BJ17" s="47"/>
      <c r="BK17" s="47"/>
      <c r="BL17" s="48"/>
      <c r="BM17" s="43"/>
      <c r="BN17" s="50"/>
      <c r="BO17" s="61">
        <v>0</v>
      </c>
      <c r="BP17" s="61">
        <v>0</v>
      </c>
      <c r="BQ17" s="47"/>
      <c r="BR17" s="47"/>
      <c r="BS17" s="47"/>
      <c r="BT17" s="47"/>
      <c r="BU17" s="47"/>
      <c r="BV17" s="47"/>
      <c r="BW17" s="47"/>
      <c r="BX17" s="48"/>
      <c r="BY17" s="43"/>
      <c r="BZ17" s="50"/>
      <c r="CA17" s="61">
        <v>0</v>
      </c>
      <c r="CB17" s="61">
        <v>0</v>
      </c>
      <c r="CC17" s="47"/>
      <c r="CD17" s="47"/>
      <c r="CE17" s="47"/>
      <c r="CF17" s="47"/>
      <c r="CG17" s="47"/>
      <c r="CH17" s="47"/>
      <c r="CI17" s="47"/>
      <c r="CJ17" s="48"/>
      <c r="CK17" s="43"/>
      <c r="CL17" s="50"/>
    </row>
    <row r="18" spans="1:91" ht="21.75" customHeight="1" thickBot="1" x14ac:dyDescent="0.3">
      <c r="A18" s="4" t="s">
        <v>194</v>
      </c>
      <c r="B18" s="9" t="s">
        <v>15</v>
      </c>
      <c r="C18" s="61">
        <f t="shared" si="21"/>
        <v>70</v>
      </c>
      <c r="D18" s="61">
        <v>70</v>
      </c>
      <c r="E18" s="45">
        <v>34</v>
      </c>
      <c r="F18" s="45">
        <v>36</v>
      </c>
      <c r="G18" s="46"/>
      <c r="H18" s="46"/>
      <c r="I18" s="46"/>
      <c r="J18" s="46"/>
      <c r="K18" s="47"/>
      <c r="L18" s="162"/>
      <c r="M18" s="204"/>
      <c r="N18" s="43" t="s">
        <v>54</v>
      </c>
      <c r="O18" s="43"/>
      <c r="P18" s="47"/>
      <c r="Q18" s="95">
        <f t="shared" si="22"/>
        <v>34</v>
      </c>
      <c r="R18" s="95">
        <v>34</v>
      </c>
      <c r="S18" s="111">
        <v>18</v>
      </c>
      <c r="T18" s="47">
        <v>16</v>
      </c>
      <c r="U18" s="47"/>
      <c r="V18" s="47"/>
      <c r="W18" s="47"/>
      <c r="X18" s="47"/>
      <c r="Y18" s="47"/>
      <c r="Z18" s="48"/>
      <c r="AA18" s="43"/>
      <c r="AB18" s="50"/>
      <c r="AC18" s="73">
        <f t="shared" si="23"/>
        <v>36</v>
      </c>
      <c r="AD18" s="61">
        <v>36</v>
      </c>
      <c r="AE18" s="47">
        <v>16</v>
      </c>
      <c r="AF18" s="47">
        <v>20</v>
      </c>
      <c r="AG18" s="47"/>
      <c r="AH18" s="47"/>
      <c r="AI18" s="47"/>
      <c r="AJ18" s="47"/>
      <c r="AK18" s="47"/>
      <c r="AL18" s="48"/>
      <c r="AM18" s="43"/>
      <c r="AN18" s="43"/>
      <c r="AO18" s="43" t="s">
        <v>54</v>
      </c>
      <c r="AP18" s="43"/>
      <c r="AQ18" s="73">
        <v>0</v>
      </c>
      <c r="AR18" s="61">
        <v>0</v>
      </c>
      <c r="AS18" s="47"/>
      <c r="AT18" s="47"/>
      <c r="AU18" s="47"/>
      <c r="AV18" s="47"/>
      <c r="AW18" s="47"/>
      <c r="AX18" s="47"/>
      <c r="AY18" s="47"/>
      <c r="AZ18" s="48"/>
      <c r="BA18" s="43"/>
      <c r="BB18" s="43"/>
      <c r="BC18" s="61">
        <v>0</v>
      </c>
      <c r="BD18" s="61">
        <v>0</v>
      </c>
      <c r="BE18" s="47"/>
      <c r="BF18" s="47"/>
      <c r="BG18" s="47"/>
      <c r="BH18" s="47"/>
      <c r="BI18" s="47"/>
      <c r="BJ18" s="47"/>
      <c r="BK18" s="47"/>
      <c r="BL18" s="48"/>
      <c r="BM18" s="43"/>
      <c r="BN18" s="43"/>
      <c r="BO18" s="61">
        <v>0</v>
      </c>
      <c r="BP18" s="61">
        <v>0</v>
      </c>
      <c r="BQ18" s="47"/>
      <c r="BR18" s="47"/>
      <c r="BS18" s="47"/>
      <c r="BT18" s="47"/>
      <c r="BU18" s="47"/>
      <c r="BV18" s="47"/>
      <c r="BW18" s="47"/>
      <c r="BX18" s="48"/>
      <c r="BY18" s="43"/>
      <c r="BZ18" s="43"/>
      <c r="CA18" s="61">
        <v>0</v>
      </c>
      <c r="CB18" s="61">
        <v>0</v>
      </c>
      <c r="CC18" s="47"/>
      <c r="CD18" s="47"/>
      <c r="CE18" s="47"/>
      <c r="CF18" s="47"/>
      <c r="CG18" s="47"/>
      <c r="CH18" s="47"/>
      <c r="CI18" s="47"/>
      <c r="CJ18" s="48"/>
      <c r="CK18" s="43"/>
      <c r="CL18" s="50"/>
    </row>
    <row r="19" spans="1:91" s="94" customFormat="1" ht="16.5" customHeight="1" thickBot="1" x14ac:dyDescent="0.3">
      <c r="A19" s="4"/>
      <c r="B19" s="118" t="s">
        <v>181</v>
      </c>
      <c r="C19" s="61">
        <f>C20+C21+C22</f>
        <v>512</v>
      </c>
      <c r="D19" s="61">
        <f t="shared" ref="D19:BO19" si="24">D20+D21+D22</f>
        <v>440</v>
      </c>
      <c r="E19" s="61">
        <f t="shared" si="24"/>
        <v>208</v>
      </c>
      <c r="F19" s="61">
        <f t="shared" si="24"/>
        <v>206</v>
      </c>
      <c r="G19" s="61">
        <f t="shared" si="24"/>
        <v>2</v>
      </c>
      <c r="H19" s="61">
        <f t="shared" si="24"/>
        <v>6</v>
      </c>
      <c r="I19" s="61">
        <f t="shared" si="24"/>
        <v>18</v>
      </c>
      <c r="J19" s="61">
        <f t="shared" si="24"/>
        <v>0</v>
      </c>
      <c r="K19" s="61">
        <f t="shared" si="24"/>
        <v>0</v>
      </c>
      <c r="L19" s="61">
        <f t="shared" si="24"/>
        <v>0</v>
      </c>
      <c r="M19" s="61">
        <f t="shared" si="24"/>
        <v>0</v>
      </c>
      <c r="N19" s="50"/>
      <c r="O19" s="50">
        <f t="shared" si="24"/>
        <v>72</v>
      </c>
      <c r="P19" s="61">
        <f t="shared" si="24"/>
        <v>0</v>
      </c>
      <c r="Q19" s="61">
        <f t="shared" si="24"/>
        <v>221</v>
      </c>
      <c r="R19" s="61">
        <f t="shared" si="24"/>
        <v>221</v>
      </c>
      <c r="S19" s="73">
        <f t="shared" si="24"/>
        <v>97</v>
      </c>
      <c r="T19" s="61">
        <f t="shared" si="24"/>
        <v>112</v>
      </c>
      <c r="U19" s="61">
        <f t="shared" si="24"/>
        <v>2</v>
      </c>
      <c r="V19" s="61">
        <f t="shared" si="24"/>
        <v>2</v>
      </c>
      <c r="W19" s="61">
        <f t="shared" si="24"/>
        <v>8</v>
      </c>
      <c r="X19" s="61">
        <f t="shared" si="24"/>
        <v>0</v>
      </c>
      <c r="Y19" s="61">
        <f t="shared" si="24"/>
        <v>0</v>
      </c>
      <c r="Z19" s="61">
        <f t="shared" si="24"/>
        <v>0</v>
      </c>
      <c r="AA19" s="50"/>
      <c r="AB19" s="50">
        <f t="shared" si="24"/>
        <v>0</v>
      </c>
      <c r="AC19" s="61">
        <f t="shared" si="24"/>
        <v>291</v>
      </c>
      <c r="AD19" s="61">
        <f t="shared" si="24"/>
        <v>219</v>
      </c>
      <c r="AE19" s="61">
        <f t="shared" si="24"/>
        <v>109</v>
      </c>
      <c r="AF19" s="61">
        <f t="shared" si="24"/>
        <v>96</v>
      </c>
      <c r="AG19" s="61">
        <f t="shared" si="24"/>
        <v>0</v>
      </c>
      <c r="AH19" s="61">
        <f t="shared" si="24"/>
        <v>4</v>
      </c>
      <c r="AI19" s="61">
        <f t="shared" si="24"/>
        <v>10</v>
      </c>
      <c r="AJ19" s="61">
        <f t="shared" si="24"/>
        <v>0</v>
      </c>
      <c r="AK19" s="61">
        <f t="shared" si="24"/>
        <v>0</v>
      </c>
      <c r="AL19" s="61">
        <f t="shared" si="24"/>
        <v>0</v>
      </c>
      <c r="AM19" s="61" t="e">
        <f t="shared" si="24"/>
        <v>#VALUE!</v>
      </c>
      <c r="AN19" s="61">
        <f t="shared" si="24"/>
        <v>72</v>
      </c>
      <c r="AO19" s="50"/>
      <c r="AP19" s="50">
        <f t="shared" si="24"/>
        <v>72</v>
      </c>
      <c r="AQ19" s="61">
        <f t="shared" si="24"/>
        <v>0</v>
      </c>
      <c r="AR19" s="61">
        <f t="shared" si="24"/>
        <v>0</v>
      </c>
      <c r="AS19" s="61">
        <f t="shared" si="24"/>
        <v>0</v>
      </c>
      <c r="AT19" s="61">
        <f t="shared" si="24"/>
        <v>0</v>
      </c>
      <c r="AU19" s="61">
        <f t="shared" si="24"/>
        <v>0</v>
      </c>
      <c r="AV19" s="61">
        <f t="shared" si="24"/>
        <v>0</v>
      </c>
      <c r="AW19" s="61">
        <f t="shared" si="24"/>
        <v>0</v>
      </c>
      <c r="AX19" s="61">
        <f t="shared" si="24"/>
        <v>0</v>
      </c>
      <c r="AY19" s="61">
        <f t="shared" si="24"/>
        <v>0</v>
      </c>
      <c r="AZ19" s="61">
        <f t="shared" si="24"/>
        <v>0</v>
      </c>
      <c r="BA19" s="50">
        <f t="shared" si="24"/>
        <v>0</v>
      </c>
      <c r="BB19" s="50">
        <f t="shared" si="24"/>
        <v>0</v>
      </c>
      <c r="BC19" s="61">
        <f t="shared" si="24"/>
        <v>0</v>
      </c>
      <c r="BD19" s="61">
        <f t="shared" si="24"/>
        <v>0</v>
      </c>
      <c r="BE19" s="61">
        <f t="shared" si="24"/>
        <v>0</v>
      </c>
      <c r="BF19" s="61">
        <f t="shared" si="24"/>
        <v>0</v>
      </c>
      <c r="BG19" s="61">
        <f t="shared" si="24"/>
        <v>0</v>
      </c>
      <c r="BH19" s="61">
        <f t="shared" si="24"/>
        <v>0</v>
      </c>
      <c r="BI19" s="61">
        <f t="shared" si="24"/>
        <v>0</v>
      </c>
      <c r="BJ19" s="61">
        <f t="shared" si="24"/>
        <v>0</v>
      </c>
      <c r="BK19" s="61">
        <f t="shared" si="24"/>
        <v>0</v>
      </c>
      <c r="BL19" s="61">
        <f t="shared" si="24"/>
        <v>0</v>
      </c>
      <c r="BM19" s="50">
        <f t="shared" si="24"/>
        <v>0</v>
      </c>
      <c r="BN19" s="50">
        <f t="shared" si="24"/>
        <v>0</v>
      </c>
      <c r="BO19" s="61">
        <f t="shared" si="24"/>
        <v>0</v>
      </c>
      <c r="BP19" s="61">
        <f t="shared" ref="BP19:CL19" si="25">BP20+BP21+BP22</f>
        <v>0</v>
      </c>
      <c r="BQ19" s="61">
        <f t="shared" si="25"/>
        <v>0</v>
      </c>
      <c r="BR19" s="61">
        <f t="shared" si="25"/>
        <v>0</v>
      </c>
      <c r="BS19" s="61">
        <f t="shared" si="25"/>
        <v>0</v>
      </c>
      <c r="BT19" s="61">
        <f t="shared" si="25"/>
        <v>0</v>
      </c>
      <c r="BU19" s="61">
        <f t="shared" si="25"/>
        <v>0</v>
      </c>
      <c r="BV19" s="61">
        <f t="shared" si="25"/>
        <v>0</v>
      </c>
      <c r="BW19" s="61">
        <f t="shared" si="25"/>
        <v>0</v>
      </c>
      <c r="BX19" s="61">
        <f t="shared" si="25"/>
        <v>0</v>
      </c>
      <c r="BY19" s="50">
        <f t="shared" si="25"/>
        <v>0</v>
      </c>
      <c r="BZ19" s="50">
        <f t="shared" si="25"/>
        <v>0</v>
      </c>
      <c r="CA19" s="61">
        <f t="shared" si="25"/>
        <v>0</v>
      </c>
      <c r="CB19" s="61">
        <f t="shared" si="25"/>
        <v>0</v>
      </c>
      <c r="CC19" s="61">
        <f t="shared" si="25"/>
        <v>0</v>
      </c>
      <c r="CD19" s="61">
        <f t="shared" si="25"/>
        <v>0</v>
      </c>
      <c r="CE19" s="61">
        <f t="shared" si="25"/>
        <v>0</v>
      </c>
      <c r="CF19" s="61">
        <f t="shared" si="25"/>
        <v>0</v>
      </c>
      <c r="CG19" s="61">
        <f t="shared" si="25"/>
        <v>0</v>
      </c>
      <c r="CH19" s="61">
        <f t="shared" si="25"/>
        <v>0</v>
      </c>
      <c r="CI19" s="61">
        <f t="shared" si="25"/>
        <v>0</v>
      </c>
      <c r="CJ19" s="61">
        <f t="shared" si="25"/>
        <v>0</v>
      </c>
      <c r="CK19" s="50">
        <f t="shared" si="25"/>
        <v>0</v>
      </c>
      <c r="CL19" s="50">
        <f t="shared" si="25"/>
        <v>0</v>
      </c>
      <c r="CM19" s="133"/>
    </row>
    <row r="20" spans="1:91" s="15" customFormat="1" ht="16.5" customHeight="1" x14ac:dyDescent="0.25">
      <c r="A20" s="4" t="s">
        <v>195</v>
      </c>
      <c r="B20" s="9" t="s">
        <v>198</v>
      </c>
      <c r="C20" s="61">
        <f>D20+O20</f>
        <v>100</v>
      </c>
      <c r="D20" s="61">
        <v>100</v>
      </c>
      <c r="E20" s="200">
        <v>74</v>
      </c>
      <c r="F20" s="200">
        <v>18</v>
      </c>
      <c r="G20" s="200">
        <v>2</v>
      </c>
      <c r="H20" s="200">
        <v>2</v>
      </c>
      <c r="I20" s="200">
        <v>4</v>
      </c>
      <c r="J20" s="201"/>
      <c r="K20" s="32"/>
      <c r="L20" s="202"/>
      <c r="M20" s="203"/>
      <c r="N20" s="43" t="s">
        <v>54</v>
      </c>
      <c r="O20" s="43"/>
      <c r="P20" s="47"/>
      <c r="Q20" s="95">
        <f>R20+Z20</f>
        <v>51</v>
      </c>
      <c r="R20" s="95">
        <v>51</v>
      </c>
      <c r="S20" s="214">
        <v>39</v>
      </c>
      <c r="T20" s="32">
        <v>8</v>
      </c>
      <c r="U20" s="32">
        <v>2</v>
      </c>
      <c r="V20" s="32"/>
      <c r="W20" s="32">
        <v>2</v>
      </c>
      <c r="X20" s="32"/>
      <c r="Y20" s="32"/>
      <c r="Z20" s="48"/>
      <c r="AA20" s="43"/>
      <c r="AB20" s="43"/>
      <c r="AC20" s="73">
        <f t="shared" ref="AC20" si="26">AD20+AL20+AP20</f>
        <v>49</v>
      </c>
      <c r="AD20" s="61">
        <v>49</v>
      </c>
      <c r="AE20" s="32">
        <v>35</v>
      </c>
      <c r="AF20" s="32">
        <v>10</v>
      </c>
      <c r="AG20" s="32"/>
      <c r="AH20" s="32">
        <v>2</v>
      </c>
      <c r="AI20" s="32">
        <v>2</v>
      </c>
      <c r="AJ20" s="32"/>
      <c r="AK20" s="32"/>
      <c r="AL20" s="61"/>
      <c r="AM20" s="61"/>
      <c r="AN20" s="61"/>
      <c r="AO20" s="50" t="s">
        <v>54</v>
      </c>
      <c r="AP20" s="50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50"/>
      <c r="BB20" s="50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50"/>
      <c r="BN20" s="50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50"/>
      <c r="BZ20" s="50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50"/>
      <c r="CL20" s="50"/>
    </row>
    <row r="21" spans="1:91" ht="36.75" customHeight="1" x14ac:dyDescent="0.25">
      <c r="A21" s="4" t="s">
        <v>196</v>
      </c>
      <c r="B21" s="9" t="s">
        <v>179</v>
      </c>
      <c r="C21" s="61">
        <f>D21+O21</f>
        <v>270</v>
      </c>
      <c r="D21" s="61">
        <v>234</v>
      </c>
      <c r="E21" s="45">
        <v>82</v>
      </c>
      <c r="F21" s="45">
        <v>140</v>
      </c>
      <c r="G21" s="45"/>
      <c r="H21" s="45">
        <v>2</v>
      </c>
      <c r="I21" s="45">
        <v>10</v>
      </c>
      <c r="J21" s="46"/>
      <c r="K21" s="47"/>
      <c r="L21" s="162"/>
      <c r="M21" s="204"/>
      <c r="N21" s="43" t="s">
        <v>184</v>
      </c>
      <c r="O21" s="43">
        <v>36</v>
      </c>
      <c r="P21" s="47"/>
      <c r="Q21" s="61">
        <f>R21+Z21</f>
        <v>102</v>
      </c>
      <c r="R21" s="61">
        <v>102</v>
      </c>
      <c r="S21" s="111">
        <v>26</v>
      </c>
      <c r="T21" s="47">
        <v>72</v>
      </c>
      <c r="U21" s="47"/>
      <c r="V21" s="47"/>
      <c r="W21" s="47">
        <v>4</v>
      </c>
      <c r="X21" s="47"/>
      <c r="Y21" s="47"/>
      <c r="Z21" s="48"/>
      <c r="AA21" s="43" t="s">
        <v>54</v>
      </c>
      <c r="AB21" s="43"/>
      <c r="AC21" s="73">
        <f>AD21+AL21+AP21</f>
        <v>168</v>
      </c>
      <c r="AD21" s="61">
        <v>132</v>
      </c>
      <c r="AE21" s="47">
        <v>56</v>
      </c>
      <c r="AF21" s="47">
        <v>68</v>
      </c>
      <c r="AG21" s="47"/>
      <c r="AH21" s="47">
        <v>2</v>
      </c>
      <c r="AI21" s="47">
        <v>6</v>
      </c>
      <c r="AJ21" s="47"/>
      <c r="AK21" s="47"/>
      <c r="AL21" s="48"/>
      <c r="AM21" s="43" t="s">
        <v>114</v>
      </c>
      <c r="AN21" s="50">
        <v>36</v>
      </c>
      <c r="AO21" s="43" t="s">
        <v>61</v>
      </c>
      <c r="AP21" s="43">
        <v>36</v>
      </c>
      <c r="AQ21" s="73">
        <v>0</v>
      </c>
      <c r="AR21" s="61">
        <v>0</v>
      </c>
      <c r="AS21" s="47"/>
      <c r="AT21" s="47"/>
      <c r="AU21" s="47"/>
      <c r="AV21" s="47"/>
      <c r="AW21" s="47"/>
      <c r="AX21" s="47"/>
      <c r="AY21" s="47"/>
      <c r="AZ21" s="48"/>
      <c r="BA21" s="43"/>
      <c r="BB21" s="43"/>
      <c r="BC21" s="61">
        <v>0</v>
      </c>
      <c r="BD21" s="61">
        <v>0</v>
      </c>
      <c r="BE21" s="47"/>
      <c r="BF21" s="47"/>
      <c r="BG21" s="47"/>
      <c r="BH21" s="47"/>
      <c r="BI21" s="47"/>
      <c r="BJ21" s="47"/>
      <c r="BK21" s="47"/>
      <c r="BL21" s="48"/>
      <c r="BM21" s="43"/>
      <c r="BN21" s="50"/>
      <c r="BO21" s="61">
        <f>BQ21+BR21+BS21+BT21+BU21+BV21+BW21+BX21+BZ21</f>
        <v>0</v>
      </c>
      <c r="BP21" s="61">
        <f>SUM(BQ21:BV21)</f>
        <v>0</v>
      </c>
      <c r="BQ21" s="47"/>
      <c r="BR21" s="47"/>
      <c r="BS21" s="47"/>
      <c r="BT21" s="47"/>
      <c r="BU21" s="47"/>
      <c r="BV21" s="47"/>
      <c r="BW21" s="47"/>
      <c r="BX21" s="48"/>
      <c r="BY21" s="43"/>
      <c r="BZ21" s="43"/>
      <c r="CA21" s="61">
        <v>0</v>
      </c>
      <c r="CB21" s="61">
        <v>0</v>
      </c>
      <c r="CC21" s="47"/>
      <c r="CD21" s="47"/>
      <c r="CE21" s="47"/>
      <c r="CF21" s="47"/>
      <c r="CG21" s="47"/>
      <c r="CH21" s="47"/>
      <c r="CI21" s="47"/>
      <c r="CJ21" s="48"/>
      <c r="CK21" s="43"/>
      <c r="CL21" s="43"/>
    </row>
    <row r="22" spans="1:91" ht="15" customHeight="1" x14ac:dyDescent="0.25">
      <c r="A22" s="4" t="s">
        <v>197</v>
      </c>
      <c r="B22" s="9" t="s">
        <v>176</v>
      </c>
      <c r="C22" s="61">
        <f t="shared" ref="C22" si="27">D22+O22</f>
        <v>142</v>
      </c>
      <c r="D22" s="61">
        <v>106</v>
      </c>
      <c r="E22" s="45">
        <v>52</v>
      </c>
      <c r="F22" s="45">
        <v>48</v>
      </c>
      <c r="G22" s="45"/>
      <c r="H22" s="45">
        <v>2</v>
      </c>
      <c r="I22" s="45">
        <v>4</v>
      </c>
      <c r="J22" s="46"/>
      <c r="K22" s="47"/>
      <c r="L22" s="162"/>
      <c r="M22" s="204"/>
      <c r="N22" s="43" t="s">
        <v>61</v>
      </c>
      <c r="O22" s="43">
        <v>36</v>
      </c>
      <c r="P22" s="47"/>
      <c r="Q22" s="61">
        <f>R22+Z22</f>
        <v>68</v>
      </c>
      <c r="R22" s="61">
        <v>68</v>
      </c>
      <c r="S22" s="111">
        <v>32</v>
      </c>
      <c r="T22" s="47">
        <v>32</v>
      </c>
      <c r="U22" s="47"/>
      <c r="V22" s="47">
        <v>2</v>
      </c>
      <c r="W22" s="47">
        <v>2</v>
      </c>
      <c r="X22" s="47"/>
      <c r="Y22" s="47"/>
      <c r="Z22" s="48"/>
      <c r="AA22" s="43"/>
      <c r="AB22" s="43"/>
      <c r="AC22" s="73">
        <f t="shared" ref="AC22" si="28">AD22+AL22+AP22</f>
        <v>74</v>
      </c>
      <c r="AD22" s="61">
        <v>38</v>
      </c>
      <c r="AE22" s="47">
        <v>18</v>
      </c>
      <c r="AF22" s="47">
        <v>18</v>
      </c>
      <c r="AG22" s="47"/>
      <c r="AH22" s="47"/>
      <c r="AI22" s="47">
        <v>2</v>
      </c>
      <c r="AJ22" s="47"/>
      <c r="AK22" s="47"/>
      <c r="AL22" s="48"/>
      <c r="AM22" s="43" t="s">
        <v>61</v>
      </c>
      <c r="AN22" s="43">
        <v>36</v>
      </c>
      <c r="AO22" s="43" t="s">
        <v>61</v>
      </c>
      <c r="AP22" s="43">
        <v>36</v>
      </c>
      <c r="AQ22" s="73">
        <v>0</v>
      </c>
      <c r="AR22" s="73">
        <v>0</v>
      </c>
      <c r="AS22" s="47"/>
      <c r="AT22" s="47"/>
      <c r="AU22" s="47"/>
      <c r="AV22" s="47"/>
      <c r="AW22" s="47"/>
      <c r="AX22" s="47"/>
      <c r="AY22" s="47"/>
      <c r="AZ22" s="48"/>
      <c r="BA22" s="43"/>
      <c r="BB22" s="43"/>
      <c r="BC22" s="61">
        <v>0</v>
      </c>
      <c r="BD22" s="61">
        <v>0</v>
      </c>
      <c r="BE22" s="47"/>
      <c r="BF22" s="47"/>
      <c r="BG22" s="47"/>
      <c r="BH22" s="47"/>
      <c r="BI22" s="47"/>
      <c r="BJ22" s="47"/>
      <c r="BK22" s="47"/>
      <c r="BL22" s="48"/>
      <c r="BM22" s="43"/>
      <c r="BN22" s="43"/>
      <c r="BO22" s="61">
        <f t="shared" ref="BO22" si="29">BQ22+BR22+BS22+BT22+BU22+BV22+BW22+BX22+BZ22</f>
        <v>0</v>
      </c>
      <c r="BP22" s="61">
        <f t="shared" ref="BP22" si="30">SUM(BQ22:BV22)</f>
        <v>0</v>
      </c>
      <c r="BQ22" s="47"/>
      <c r="BR22" s="47"/>
      <c r="BS22" s="47"/>
      <c r="BT22" s="47"/>
      <c r="BU22" s="47"/>
      <c r="BV22" s="47"/>
      <c r="BW22" s="47"/>
      <c r="BX22" s="48"/>
      <c r="BY22" s="43"/>
      <c r="BZ22" s="43"/>
      <c r="CA22" s="61">
        <v>0</v>
      </c>
      <c r="CB22" s="61">
        <v>0</v>
      </c>
      <c r="CC22" s="47"/>
      <c r="CD22" s="47"/>
      <c r="CE22" s="47"/>
      <c r="CF22" s="47"/>
      <c r="CG22" s="47"/>
      <c r="CH22" s="47"/>
      <c r="CI22" s="47"/>
      <c r="CJ22" s="48"/>
      <c r="CK22" s="43"/>
      <c r="CL22" s="50"/>
    </row>
    <row r="23" spans="1:91" ht="14.25" customHeight="1" thickBot="1" x14ac:dyDescent="0.3">
      <c r="A23" s="16" t="s">
        <v>182</v>
      </c>
      <c r="B23" s="120" t="s">
        <v>177</v>
      </c>
      <c r="C23" s="66">
        <f t="shared" ref="C23" si="31">D23+O23</f>
        <v>51</v>
      </c>
      <c r="D23" s="66">
        <v>51</v>
      </c>
      <c r="E23" s="175">
        <v>20</v>
      </c>
      <c r="F23" s="175"/>
      <c r="G23" s="176"/>
      <c r="H23" s="176"/>
      <c r="I23" s="176"/>
      <c r="J23" s="176">
        <v>31</v>
      </c>
      <c r="K23" s="52"/>
      <c r="L23" s="53"/>
      <c r="M23" s="177"/>
      <c r="N23" s="114" t="s">
        <v>54</v>
      </c>
      <c r="O23" s="114"/>
      <c r="P23" s="52"/>
      <c r="Q23" s="178">
        <f t="shared" ref="Q23" si="32">R23+Z23</f>
        <v>34</v>
      </c>
      <c r="R23" s="178">
        <v>34</v>
      </c>
      <c r="S23" s="179">
        <v>20</v>
      </c>
      <c r="T23" s="52"/>
      <c r="U23" s="52"/>
      <c r="V23" s="52"/>
      <c r="W23" s="52"/>
      <c r="X23" s="52">
        <v>14</v>
      </c>
      <c r="Y23" s="52"/>
      <c r="Z23" s="53"/>
      <c r="AA23" s="114"/>
      <c r="AB23" s="65"/>
      <c r="AC23" s="72">
        <f t="shared" ref="AC23" si="33">AD23+AL23+AP23</f>
        <v>17</v>
      </c>
      <c r="AD23" s="66">
        <v>17</v>
      </c>
      <c r="AE23" s="180"/>
      <c r="AF23" s="52"/>
      <c r="AG23" s="52"/>
      <c r="AH23" s="52"/>
      <c r="AI23" s="52"/>
      <c r="AJ23" s="52">
        <v>17</v>
      </c>
      <c r="AK23" s="52"/>
      <c r="AL23" s="53"/>
      <c r="AM23" s="114"/>
      <c r="AN23" s="114"/>
      <c r="AO23" s="114" t="s">
        <v>54</v>
      </c>
      <c r="AP23" s="114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50"/>
      <c r="BB23" s="50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50"/>
      <c r="BN23" s="50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50"/>
      <c r="BZ23" s="50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50"/>
      <c r="CL23" s="50"/>
    </row>
    <row r="24" spans="1:91" s="94" customFormat="1" ht="14.25" customHeight="1" thickBot="1" x14ac:dyDescent="0.3">
      <c r="A24" s="181"/>
      <c r="B24" s="182" t="s">
        <v>111</v>
      </c>
      <c r="C24" s="80">
        <f t="shared" ref="C24:M24" si="34">C25+C32+C35+C50+C79+C47</f>
        <v>2952</v>
      </c>
      <c r="D24" s="80">
        <f t="shared" si="34"/>
        <v>1930</v>
      </c>
      <c r="E24" s="80">
        <f t="shared" si="34"/>
        <v>911</v>
      </c>
      <c r="F24" s="80">
        <f t="shared" si="34"/>
        <v>919</v>
      </c>
      <c r="G24" s="80">
        <f t="shared" si="34"/>
        <v>12</v>
      </c>
      <c r="H24" s="80">
        <f t="shared" si="34"/>
        <v>10</v>
      </c>
      <c r="I24" s="80">
        <f t="shared" si="34"/>
        <v>120</v>
      </c>
      <c r="J24" s="80">
        <f t="shared" si="34"/>
        <v>20</v>
      </c>
      <c r="K24" s="80">
        <f t="shared" si="34"/>
        <v>432</v>
      </c>
      <c r="L24" s="80">
        <f t="shared" si="34"/>
        <v>42</v>
      </c>
      <c r="M24" s="80">
        <f t="shared" si="34"/>
        <v>936</v>
      </c>
      <c r="N24" s="81"/>
      <c r="O24" s="81">
        <f>O25+O32+O35+O50+O79+O47</f>
        <v>342</v>
      </c>
      <c r="P24" s="80">
        <f t="shared" ref="P24:AN24" si="35">P25+P32+P35+P50+P79+P47</f>
        <v>216</v>
      </c>
      <c r="Q24" s="80">
        <f t="shared" si="35"/>
        <v>0</v>
      </c>
      <c r="R24" s="80">
        <f t="shared" si="35"/>
        <v>0</v>
      </c>
      <c r="S24" s="189">
        <f t="shared" si="35"/>
        <v>0</v>
      </c>
      <c r="T24" s="80">
        <f t="shared" si="35"/>
        <v>0</v>
      </c>
      <c r="U24" s="80">
        <f t="shared" si="35"/>
        <v>0</v>
      </c>
      <c r="V24" s="80">
        <f t="shared" si="35"/>
        <v>0</v>
      </c>
      <c r="W24" s="80">
        <f t="shared" si="35"/>
        <v>0</v>
      </c>
      <c r="X24" s="80">
        <f t="shared" si="35"/>
        <v>0</v>
      </c>
      <c r="Y24" s="80">
        <f t="shared" si="35"/>
        <v>0</v>
      </c>
      <c r="Z24" s="80">
        <f t="shared" si="35"/>
        <v>0</v>
      </c>
      <c r="AA24" s="80">
        <f t="shared" si="35"/>
        <v>0</v>
      </c>
      <c r="AB24" s="80">
        <f t="shared" si="35"/>
        <v>0</v>
      </c>
      <c r="AC24" s="80">
        <f t="shared" si="35"/>
        <v>0</v>
      </c>
      <c r="AD24" s="80">
        <f t="shared" si="35"/>
        <v>0</v>
      </c>
      <c r="AE24" s="80">
        <f t="shared" si="35"/>
        <v>0</v>
      </c>
      <c r="AF24" s="80">
        <f t="shared" si="35"/>
        <v>0</v>
      </c>
      <c r="AG24" s="80">
        <f t="shared" si="35"/>
        <v>0</v>
      </c>
      <c r="AH24" s="80">
        <f t="shared" si="35"/>
        <v>0</v>
      </c>
      <c r="AI24" s="80">
        <f t="shared" si="35"/>
        <v>0</v>
      </c>
      <c r="AJ24" s="80">
        <f t="shared" si="35"/>
        <v>0</v>
      </c>
      <c r="AK24" s="80">
        <f t="shared" si="35"/>
        <v>0</v>
      </c>
      <c r="AL24" s="80">
        <f t="shared" si="35"/>
        <v>0</v>
      </c>
      <c r="AM24" s="80">
        <f t="shared" si="35"/>
        <v>0</v>
      </c>
      <c r="AN24" s="80">
        <f t="shared" si="35"/>
        <v>0</v>
      </c>
      <c r="AO24" s="81"/>
      <c r="AP24" s="81">
        <f t="shared" ref="AP24:AZ24" si="36">AP25+AP32+AP35+AP50+AP79+AP47</f>
        <v>0</v>
      </c>
      <c r="AQ24" s="80">
        <f t="shared" si="36"/>
        <v>612</v>
      </c>
      <c r="AR24" s="80">
        <f t="shared" si="36"/>
        <v>584</v>
      </c>
      <c r="AS24" s="80">
        <f t="shared" si="36"/>
        <v>286</v>
      </c>
      <c r="AT24" s="80">
        <f t="shared" si="36"/>
        <v>262</v>
      </c>
      <c r="AU24" s="80">
        <f t="shared" si="36"/>
        <v>2</v>
      </c>
      <c r="AV24" s="80">
        <f t="shared" si="36"/>
        <v>4</v>
      </c>
      <c r="AW24" s="80">
        <f t="shared" si="36"/>
        <v>30</v>
      </c>
      <c r="AX24" s="80">
        <f t="shared" si="36"/>
        <v>0</v>
      </c>
      <c r="AY24" s="80">
        <f t="shared" si="36"/>
        <v>0</v>
      </c>
      <c r="AZ24" s="80">
        <f t="shared" si="36"/>
        <v>10</v>
      </c>
      <c r="BA24" s="81"/>
      <c r="BB24" s="81">
        <f t="shared" ref="BB24:BL24" si="37">BB25+BB32+BB35+BB50+BB79+BB47</f>
        <v>18</v>
      </c>
      <c r="BC24" s="80">
        <f t="shared" si="37"/>
        <v>864</v>
      </c>
      <c r="BD24" s="80">
        <f t="shared" si="37"/>
        <v>626</v>
      </c>
      <c r="BE24" s="80">
        <f t="shared" si="37"/>
        <v>275</v>
      </c>
      <c r="BF24" s="80">
        <f t="shared" si="37"/>
        <v>307</v>
      </c>
      <c r="BG24" s="80">
        <f t="shared" si="37"/>
        <v>8</v>
      </c>
      <c r="BH24" s="80">
        <f t="shared" si="37"/>
        <v>6</v>
      </c>
      <c r="BI24" s="80">
        <f t="shared" si="37"/>
        <v>30</v>
      </c>
      <c r="BJ24" s="80">
        <f t="shared" si="37"/>
        <v>0</v>
      </c>
      <c r="BK24" s="80">
        <f t="shared" si="37"/>
        <v>180</v>
      </c>
      <c r="BL24" s="80">
        <f t="shared" si="37"/>
        <v>16</v>
      </c>
      <c r="BM24" s="81"/>
      <c r="BN24" s="81">
        <f t="shared" ref="BN24:BX24" si="38">BN25+BN32+BN35+BN50+BN79+BN47</f>
        <v>42</v>
      </c>
      <c r="BO24" s="80">
        <f t="shared" si="38"/>
        <v>612</v>
      </c>
      <c r="BP24" s="80">
        <f t="shared" si="38"/>
        <v>504</v>
      </c>
      <c r="BQ24" s="80">
        <f t="shared" si="38"/>
        <v>224</v>
      </c>
      <c r="BR24" s="80">
        <f t="shared" si="38"/>
        <v>232</v>
      </c>
      <c r="BS24" s="80">
        <f t="shared" si="38"/>
        <v>16</v>
      </c>
      <c r="BT24" s="80">
        <f t="shared" si="38"/>
        <v>0</v>
      </c>
      <c r="BU24" s="80">
        <f t="shared" si="38"/>
        <v>38</v>
      </c>
      <c r="BV24" s="80">
        <f t="shared" si="38"/>
        <v>0</v>
      </c>
      <c r="BW24" s="80">
        <f t="shared" si="38"/>
        <v>72</v>
      </c>
      <c r="BX24" s="80">
        <f t="shared" si="38"/>
        <v>6</v>
      </c>
      <c r="BY24" s="81"/>
      <c r="BZ24" s="81">
        <f t="shared" ref="BZ24:CJ24" si="39">BZ25+BZ32+BZ35+BZ50+BZ79+BZ47</f>
        <v>30</v>
      </c>
      <c r="CA24" s="80">
        <f t="shared" si="39"/>
        <v>864</v>
      </c>
      <c r="CB24" s="80">
        <f t="shared" si="39"/>
        <v>278</v>
      </c>
      <c r="CC24" s="80">
        <f t="shared" si="39"/>
        <v>126</v>
      </c>
      <c r="CD24" s="80">
        <f t="shared" si="39"/>
        <v>118</v>
      </c>
      <c r="CE24" s="80">
        <f t="shared" si="39"/>
        <v>2</v>
      </c>
      <c r="CF24" s="80">
        <f t="shared" si="39"/>
        <v>0</v>
      </c>
      <c r="CG24" s="80">
        <f t="shared" si="39"/>
        <v>22</v>
      </c>
      <c r="CH24" s="80">
        <f t="shared" si="39"/>
        <v>0</v>
      </c>
      <c r="CI24" s="80">
        <f t="shared" si="39"/>
        <v>180</v>
      </c>
      <c r="CJ24" s="80">
        <f t="shared" si="39"/>
        <v>10</v>
      </c>
      <c r="CK24" s="81"/>
      <c r="CL24" s="82">
        <f>CL25+CL32+CL35+CL50+CL79+CL47</f>
        <v>36</v>
      </c>
      <c r="CM24" s="133"/>
    </row>
    <row r="25" spans="1:91" s="94" customFormat="1" ht="32.25" thickBot="1" x14ac:dyDescent="0.3">
      <c r="A25" s="17" t="s">
        <v>62</v>
      </c>
      <c r="B25" s="119" t="s">
        <v>63</v>
      </c>
      <c r="C25" s="80">
        <f>C26+C27+C28+C29+C30+C31</f>
        <v>438</v>
      </c>
      <c r="D25" s="80">
        <f t="shared" ref="D25:M25" si="40">D26+D27+D28+D29+D30+D31</f>
        <v>432</v>
      </c>
      <c r="E25" s="80">
        <f t="shared" si="40"/>
        <v>106</v>
      </c>
      <c r="F25" s="80">
        <f t="shared" si="40"/>
        <v>298</v>
      </c>
      <c r="G25" s="80">
        <f t="shared" si="40"/>
        <v>2</v>
      </c>
      <c r="H25" s="80">
        <f t="shared" si="40"/>
        <v>4</v>
      </c>
      <c r="I25" s="80">
        <f t="shared" si="40"/>
        <v>22</v>
      </c>
      <c r="J25" s="80">
        <f t="shared" si="40"/>
        <v>0</v>
      </c>
      <c r="K25" s="80">
        <f t="shared" si="40"/>
        <v>0</v>
      </c>
      <c r="L25" s="80">
        <f t="shared" si="40"/>
        <v>0</v>
      </c>
      <c r="M25" s="80">
        <f t="shared" si="40"/>
        <v>114</v>
      </c>
      <c r="N25" s="81"/>
      <c r="O25" s="81">
        <f>O26+O27+O28+O29+O30+O31</f>
        <v>6</v>
      </c>
      <c r="P25" s="80">
        <f>P26+P27+P28+P29+P30+P31</f>
        <v>0</v>
      </c>
      <c r="Q25" s="80">
        <f t="shared" ref="Q25" si="41">Q26+Q27+Q28+Q29+Q30+Q31</f>
        <v>0</v>
      </c>
      <c r="R25" s="80">
        <f>R26+R27+R28+R29+R30+R31</f>
        <v>0</v>
      </c>
      <c r="S25" s="80">
        <f t="shared" ref="S25:CD25" si="42">S26+S27+S28+S29+S30+S31</f>
        <v>0</v>
      </c>
      <c r="T25" s="80">
        <f t="shared" si="42"/>
        <v>0</v>
      </c>
      <c r="U25" s="80">
        <f t="shared" si="42"/>
        <v>0</v>
      </c>
      <c r="V25" s="80">
        <f t="shared" si="42"/>
        <v>0</v>
      </c>
      <c r="W25" s="80">
        <f t="shared" si="42"/>
        <v>0</v>
      </c>
      <c r="X25" s="80">
        <f t="shared" si="42"/>
        <v>0</v>
      </c>
      <c r="Y25" s="80">
        <f t="shared" si="42"/>
        <v>0</v>
      </c>
      <c r="Z25" s="80">
        <f t="shared" si="42"/>
        <v>0</v>
      </c>
      <c r="AA25" s="81">
        <f t="shared" si="42"/>
        <v>0</v>
      </c>
      <c r="AB25" s="81">
        <f t="shared" si="42"/>
        <v>0</v>
      </c>
      <c r="AC25" s="80">
        <f t="shared" si="42"/>
        <v>0</v>
      </c>
      <c r="AD25" s="80">
        <f t="shared" si="42"/>
        <v>0</v>
      </c>
      <c r="AE25" s="80">
        <f t="shared" si="42"/>
        <v>0</v>
      </c>
      <c r="AF25" s="80">
        <f t="shared" si="42"/>
        <v>0</v>
      </c>
      <c r="AG25" s="80">
        <f t="shared" si="42"/>
        <v>0</v>
      </c>
      <c r="AH25" s="80">
        <f t="shared" si="42"/>
        <v>0</v>
      </c>
      <c r="AI25" s="80">
        <f t="shared" si="42"/>
        <v>0</v>
      </c>
      <c r="AJ25" s="80">
        <f t="shared" si="42"/>
        <v>0</v>
      </c>
      <c r="AK25" s="80">
        <f t="shared" si="42"/>
        <v>0</v>
      </c>
      <c r="AL25" s="80">
        <f t="shared" si="42"/>
        <v>0</v>
      </c>
      <c r="AM25" s="80">
        <f t="shared" si="42"/>
        <v>0</v>
      </c>
      <c r="AN25" s="80">
        <f t="shared" si="42"/>
        <v>0</v>
      </c>
      <c r="AO25" s="81">
        <f t="shared" si="42"/>
        <v>0</v>
      </c>
      <c r="AP25" s="81">
        <f t="shared" si="42"/>
        <v>0</v>
      </c>
      <c r="AQ25" s="80">
        <f t="shared" si="42"/>
        <v>144</v>
      </c>
      <c r="AR25" s="80">
        <f t="shared" si="42"/>
        <v>144</v>
      </c>
      <c r="AS25" s="80">
        <f t="shared" si="42"/>
        <v>42</v>
      </c>
      <c r="AT25" s="80">
        <f t="shared" si="42"/>
        <v>94</v>
      </c>
      <c r="AU25" s="80">
        <f t="shared" si="42"/>
        <v>0</v>
      </c>
      <c r="AV25" s="80">
        <f t="shared" si="42"/>
        <v>2</v>
      </c>
      <c r="AW25" s="80">
        <f t="shared" si="42"/>
        <v>6</v>
      </c>
      <c r="AX25" s="80">
        <f t="shared" si="42"/>
        <v>0</v>
      </c>
      <c r="AY25" s="80">
        <f t="shared" si="42"/>
        <v>0</v>
      </c>
      <c r="AZ25" s="80">
        <f t="shared" si="42"/>
        <v>0</v>
      </c>
      <c r="BA25" s="81"/>
      <c r="BB25" s="81">
        <f t="shared" si="42"/>
        <v>0</v>
      </c>
      <c r="BC25" s="80">
        <f t="shared" si="42"/>
        <v>138</v>
      </c>
      <c r="BD25" s="80">
        <f t="shared" si="42"/>
        <v>138</v>
      </c>
      <c r="BE25" s="80">
        <f t="shared" si="42"/>
        <v>32</v>
      </c>
      <c r="BF25" s="80">
        <f t="shared" si="42"/>
        <v>94</v>
      </c>
      <c r="BG25" s="80">
        <f t="shared" si="42"/>
        <v>2</v>
      </c>
      <c r="BH25" s="80">
        <f t="shared" si="42"/>
        <v>2</v>
      </c>
      <c r="BI25" s="80">
        <f t="shared" si="42"/>
        <v>8</v>
      </c>
      <c r="BJ25" s="80">
        <f t="shared" si="42"/>
        <v>0</v>
      </c>
      <c r="BK25" s="80">
        <f t="shared" si="42"/>
        <v>0</v>
      </c>
      <c r="BL25" s="80">
        <f t="shared" si="42"/>
        <v>0</v>
      </c>
      <c r="BM25" s="81"/>
      <c r="BN25" s="81">
        <f t="shared" si="42"/>
        <v>0</v>
      </c>
      <c r="BO25" s="80">
        <f t="shared" si="42"/>
        <v>110</v>
      </c>
      <c r="BP25" s="80">
        <f t="shared" si="42"/>
        <v>104</v>
      </c>
      <c r="BQ25" s="80">
        <f t="shared" si="42"/>
        <v>16</v>
      </c>
      <c r="BR25" s="80">
        <f t="shared" si="42"/>
        <v>80</v>
      </c>
      <c r="BS25" s="80">
        <f t="shared" si="42"/>
        <v>0</v>
      </c>
      <c r="BT25" s="80">
        <f t="shared" si="42"/>
        <v>0</v>
      </c>
      <c r="BU25" s="80">
        <f t="shared" si="42"/>
        <v>8</v>
      </c>
      <c r="BV25" s="80">
        <f t="shared" si="42"/>
        <v>0</v>
      </c>
      <c r="BW25" s="80">
        <f t="shared" si="42"/>
        <v>0</v>
      </c>
      <c r="BX25" s="80">
        <f t="shared" si="42"/>
        <v>0</v>
      </c>
      <c r="BY25" s="81"/>
      <c r="BZ25" s="81">
        <f t="shared" si="42"/>
        <v>6</v>
      </c>
      <c r="CA25" s="80">
        <f t="shared" si="42"/>
        <v>46</v>
      </c>
      <c r="CB25" s="80">
        <f t="shared" si="42"/>
        <v>46</v>
      </c>
      <c r="CC25" s="80">
        <f t="shared" si="42"/>
        <v>16</v>
      </c>
      <c r="CD25" s="80">
        <f t="shared" si="42"/>
        <v>30</v>
      </c>
      <c r="CE25" s="80">
        <f t="shared" ref="CE25:CL25" si="43">CE26+CE27+CE28+CE29+CE30+CE31</f>
        <v>0</v>
      </c>
      <c r="CF25" s="80">
        <f t="shared" si="43"/>
        <v>0</v>
      </c>
      <c r="CG25" s="80">
        <f t="shared" si="43"/>
        <v>0</v>
      </c>
      <c r="CH25" s="80">
        <f t="shared" si="43"/>
        <v>0</v>
      </c>
      <c r="CI25" s="80">
        <f t="shared" si="43"/>
        <v>0</v>
      </c>
      <c r="CJ25" s="80">
        <f t="shared" si="43"/>
        <v>0</v>
      </c>
      <c r="CK25" s="81"/>
      <c r="CL25" s="82">
        <f t="shared" si="43"/>
        <v>0</v>
      </c>
      <c r="CM25" s="133"/>
    </row>
    <row r="26" spans="1:91" ht="15" x14ac:dyDescent="0.25">
      <c r="A26" s="7" t="s">
        <v>64</v>
      </c>
      <c r="B26" s="18" t="s">
        <v>65</v>
      </c>
      <c r="C26" s="58">
        <v>48</v>
      </c>
      <c r="D26" s="58">
        <v>48</v>
      </c>
      <c r="E26" s="55">
        <v>32</v>
      </c>
      <c r="F26" s="55">
        <v>10</v>
      </c>
      <c r="G26" s="55">
        <v>2</v>
      </c>
      <c r="H26" s="55">
        <v>2</v>
      </c>
      <c r="I26" s="55">
        <v>2</v>
      </c>
      <c r="J26" s="55"/>
      <c r="K26" s="55"/>
      <c r="L26" s="34"/>
      <c r="M26" s="34"/>
      <c r="N26" s="115" t="s">
        <v>54</v>
      </c>
      <c r="O26" s="115"/>
      <c r="P26" s="54"/>
      <c r="Q26" s="58">
        <v>0</v>
      </c>
      <c r="R26" s="58">
        <v>0</v>
      </c>
      <c r="S26" s="54"/>
      <c r="T26" s="54"/>
      <c r="U26" s="54"/>
      <c r="V26" s="54"/>
      <c r="W26" s="54"/>
      <c r="X26" s="54"/>
      <c r="Y26" s="54"/>
      <c r="Z26" s="56"/>
      <c r="AA26" s="57"/>
      <c r="AB26" s="57"/>
      <c r="AC26" s="58">
        <f>AE26+AF26+AG26+AH26+AI26+AJ26+AK26+AL26+AP26</f>
        <v>0</v>
      </c>
      <c r="AD26" s="58">
        <f>SUM(AE26:AJ26)</f>
        <v>0</v>
      </c>
      <c r="AE26" s="54"/>
      <c r="AF26" s="54"/>
      <c r="AG26" s="54"/>
      <c r="AH26" s="54"/>
      <c r="AI26" s="54"/>
      <c r="AJ26" s="54"/>
      <c r="AK26" s="54"/>
      <c r="AL26" s="56"/>
      <c r="AM26" s="58"/>
      <c r="AN26" s="58"/>
      <c r="AO26" s="57"/>
      <c r="AP26" s="57"/>
      <c r="AQ26" s="58">
        <f>AS26+AT26+AU26+AV26+AW26+AX26+AY26+AZ26+BB26</f>
        <v>0</v>
      </c>
      <c r="AR26" s="58">
        <f>SUM(AS26:AX26)</f>
        <v>0</v>
      </c>
      <c r="AS26" s="54"/>
      <c r="AT26" s="54"/>
      <c r="AU26" s="54"/>
      <c r="AV26" s="54"/>
      <c r="AW26" s="54"/>
      <c r="AX26" s="54"/>
      <c r="AY26" s="54"/>
      <c r="AZ26" s="56"/>
      <c r="BA26" s="57"/>
      <c r="BB26" s="57"/>
      <c r="BC26" s="58">
        <f>BE26+BF26+BG26+BH26+BI26+BJ26+BK26+BL26+BN26</f>
        <v>48</v>
      </c>
      <c r="BD26" s="58">
        <f>SUM(BE26:BJ26)</f>
        <v>48</v>
      </c>
      <c r="BE26" s="55">
        <v>32</v>
      </c>
      <c r="BF26" s="55">
        <v>10</v>
      </c>
      <c r="BG26" s="55">
        <v>2</v>
      </c>
      <c r="BH26" s="55">
        <v>2</v>
      </c>
      <c r="BI26" s="55">
        <v>2</v>
      </c>
      <c r="BJ26" s="55"/>
      <c r="BK26" s="55"/>
      <c r="BL26" s="56"/>
      <c r="BM26" s="57" t="s">
        <v>54</v>
      </c>
      <c r="BN26" s="57"/>
      <c r="BO26" s="58">
        <f>BQ26+BR26+BS26+BT26+BU26+BV26+BW26+BX26+BZ26</f>
        <v>0</v>
      </c>
      <c r="BP26" s="58">
        <f>SUM(BQ26:BV26)</f>
        <v>0</v>
      </c>
      <c r="BQ26" s="54"/>
      <c r="BR26" s="54"/>
      <c r="BS26" s="54"/>
      <c r="BT26" s="54"/>
      <c r="BU26" s="54"/>
      <c r="BV26" s="54"/>
      <c r="BW26" s="54"/>
      <c r="BX26" s="56"/>
      <c r="BY26" s="57"/>
      <c r="BZ26" s="57"/>
      <c r="CA26" s="58">
        <f>CC26+CD26+CE26+CF26+CG26+CH26+CI26+CJ26+CL26</f>
        <v>0</v>
      </c>
      <c r="CB26" s="58">
        <f>SUM(CC26:CH26)</f>
        <v>0</v>
      </c>
      <c r="CC26" s="54"/>
      <c r="CD26" s="54"/>
      <c r="CE26" s="54"/>
      <c r="CF26" s="54"/>
      <c r="CG26" s="54"/>
      <c r="CH26" s="54"/>
      <c r="CI26" s="54"/>
      <c r="CJ26" s="56"/>
      <c r="CK26" s="57"/>
      <c r="CL26" s="57"/>
    </row>
    <row r="27" spans="1:91" ht="15" x14ac:dyDescent="0.25">
      <c r="A27" s="4" t="s">
        <v>66</v>
      </c>
      <c r="B27" s="9" t="s">
        <v>13</v>
      </c>
      <c r="C27" s="61">
        <v>48</v>
      </c>
      <c r="D27" s="61">
        <v>48</v>
      </c>
      <c r="E27" s="116">
        <v>40</v>
      </c>
      <c r="F27" s="116">
        <v>4</v>
      </c>
      <c r="G27" s="116"/>
      <c r="H27" s="116">
        <v>2</v>
      </c>
      <c r="I27" s="116">
        <v>2</v>
      </c>
      <c r="J27" s="116"/>
      <c r="K27" s="116"/>
      <c r="L27" s="48"/>
      <c r="M27" s="48"/>
      <c r="N27" s="43" t="s">
        <v>54</v>
      </c>
      <c r="O27" s="43"/>
      <c r="P27" s="59"/>
      <c r="Q27" s="61">
        <v>0</v>
      </c>
      <c r="R27" s="61">
        <v>0</v>
      </c>
      <c r="S27" s="59"/>
      <c r="T27" s="59"/>
      <c r="U27" s="59"/>
      <c r="V27" s="59"/>
      <c r="W27" s="59"/>
      <c r="X27" s="59"/>
      <c r="Y27" s="59"/>
      <c r="Z27" s="60"/>
      <c r="AA27" s="50"/>
      <c r="AB27" s="50"/>
      <c r="AC27" s="61">
        <f t="shared" ref="AC27:AC31" si="44">AE27+AF27+AG27+AH27+AI27+AJ27+AK27+AL27+AP27</f>
        <v>0</v>
      </c>
      <c r="AD27" s="61">
        <f t="shared" ref="AD27:AD31" si="45">SUM(AE27:AJ27)</f>
        <v>0</v>
      </c>
      <c r="AE27" s="59"/>
      <c r="AF27" s="59"/>
      <c r="AG27" s="59"/>
      <c r="AH27" s="59"/>
      <c r="AI27" s="59"/>
      <c r="AJ27" s="59"/>
      <c r="AK27" s="59"/>
      <c r="AL27" s="60"/>
      <c r="AM27" s="61"/>
      <c r="AN27" s="61"/>
      <c r="AO27" s="50"/>
      <c r="AP27" s="50"/>
      <c r="AQ27" s="61">
        <f t="shared" ref="AQ27:AQ31" si="46">AS27+AT27+AU27+AV27+AW27+AX27+AY27+AZ27+BB27</f>
        <v>48</v>
      </c>
      <c r="AR27" s="61">
        <f t="shared" ref="AR27:AR31" si="47">SUM(AS27:AX27)</f>
        <v>48</v>
      </c>
      <c r="AS27" s="116">
        <v>40</v>
      </c>
      <c r="AT27" s="116">
        <v>4</v>
      </c>
      <c r="AU27" s="116"/>
      <c r="AV27" s="116">
        <v>2</v>
      </c>
      <c r="AW27" s="116">
        <v>2</v>
      </c>
      <c r="AX27" s="116"/>
      <c r="AY27" s="116"/>
      <c r="AZ27" s="48"/>
      <c r="BA27" s="43" t="s">
        <v>54</v>
      </c>
      <c r="BB27" s="50"/>
      <c r="BC27" s="61">
        <f t="shared" ref="BC27:BC31" si="48">BE27+BF27+BG27+BH27+BI27+BJ27+BK27+BL27+BN27</f>
        <v>0</v>
      </c>
      <c r="BD27" s="61">
        <f t="shared" ref="BD27:BD31" si="49">SUM(BE27:BJ27)</f>
        <v>0</v>
      </c>
      <c r="BE27" s="116"/>
      <c r="BF27" s="116"/>
      <c r="BG27" s="116"/>
      <c r="BH27" s="116"/>
      <c r="BI27" s="116"/>
      <c r="BJ27" s="116"/>
      <c r="BK27" s="116"/>
      <c r="BL27" s="60"/>
      <c r="BM27" s="50"/>
      <c r="BN27" s="50"/>
      <c r="BO27" s="61">
        <f t="shared" ref="BO27:BO31" si="50">BQ27+BR27+BS27+BT27+BU27+BV27+BW27+BX27+BZ27</f>
        <v>0</v>
      </c>
      <c r="BP27" s="61">
        <f t="shared" ref="BP27:BP31" si="51">SUM(BQ27:BV27)</f>
        <v>0</v>
      </c>
      <c r="BQ27" s="59"/>
      <c r="BR27" s="59"/>
      <c r="BS27" s="59"/>
      <c r="BT27" s="59"/>
      <c r="BU27" s="59"/>
      <c r="BV27" s="59"/>
      <c r="BW27" s="59"/>
      <c r="BX27" s="60"/>
      <c r="BY27" s="50"/>
      <c r="BZ27" s="50"/>
      <c r="CA27" s="61">
        <f t="shared" ref="CA27:CA31" si="52">CC27+CD27+CE27+CF27+CG27+CH27+CI27+CJ27+CL27</f>
        <v>0</v>
      </c>
      <c r="CB27" s="61">
        <f t="shared" ref="CB27:CB31" si="53">SUM(CC27:CH27)</f>
        <v>0</v>
      </c>
      <c r="CC27" s="59"/>
      <c r="CD27" s="59"/>
      <c r="CE27" s="59"/>
      <c r="CF27" s="59"/>
      <c r="CG27" s="59"/>
      <c r="CH27" s="59"/>
      <c r="CI27" s="59"/>
      <c r="CJ27" s="60"/>
      <c r="CK27" s="50"/>
      <c r="CL27" s="50"/>
    </row>
    <row r="28" spans="1:91" ht="33.75" x14ac:dyDescent="0.25">
      <c r="A28" s="4" t="s">
        <v>116</v>
      </c>
      <c r="B28" s="9" t="s">
        <v>117</v>
      </c>
      <c r="C28" s="61">
        <v>118</v>
      </c>
      <c r="D28" s="61">
        <v>112</v>
      </c>
      <c r="E28" s="116"/>
      <c r="F28" s="116">
        <v>106</v>
      </c>
      <c r="G28" s="116"/>
      <c r="H28" s="116"/>
      <c r="I28" s="116">
        <v>6</v>
      </c>
      <c r="J28" s="116"/>
      <c r="K28" s="116"/>
      <c r="L28" s="48"/>
      <c r="M28" s="48">
        <v>82</v>
      </c>
      <c r="N28" s="43" t="s">
        <v>61</v>
      </c>
      <c r="O28" s="43">
        <v>6</v>
      </c>
      <c r="P28" s="59"/>
      <c r="Q28" s="61">
        <v>0</v>
      </c>
      <c r="R28" s="61">
        <v>0</v>
      </c>
      <c r="S28" s="59"/>
      <c r="T28" s="59"/>
      <c r="U28" s="59"/>
      <c r="V28" s="59"/>
      <c r="W28" s="59"/>
      <c r="X28" s="59"/>
      <c r="Y28" s="59"/>
      <c r="Z28" s="60"/>
      <c r="AA28" s="50"/>
      <c r="AB28" s="50"/>
      <c r="AC28" s="61">
        <f t="shared" si="44"/>
        <v>0</v>
      </c>
      <c r="AD28" s="61">
        <f t="shared" si="45"/>
        <v>0</v>
      </c>
      <c r="AE28" s="59"/>
      <c r="AF28" s="59"/>
      <c r="AG28" s="59"/>
      <c r="AH28" s="59"/>
      <c r="AI28" s="59"/>
      <c r="AJ28" s="59"/>
      <c r="AK28" s="59"/>
      <c r="AL28" s="60"/>
      <c r="AM28" s="61"/>
      <c r="AN28" s="61"/>
      <c r="AO28" s="50"/>
      <c r="AP28" s="50"/>
      <c r="AQ28" s="61">
        <f t="shared" si="46"/>
        <v>48</v>
      </c>
      <c r="AR28" s="61">
        <f t="shared" si="47"/>
        <v>48</v>
      </c>
      <c r="AS28" s="116"/>
      <c r="AT28" s="116">
        <v>46</v>
      </c>
      <c r="AU28" s="116"/>
      <c r="AV28" s="116"/>
      <c r="AW28" s="116">
        <v>2</v>
      </c>
      <c r="AX28" s="116"/>
      <c r="AY28" s="116"/>
      <c r="AZ28" s="48"/>
      <c r="BA28" s="43"/>
      <c r="BB28" s="50"/>
      <c r="BC28" s="61">
        <f t="shared" si="48"/>
        <v>36</v>
      </c>
      <c r="BD28" s="61">
        <f t="shared" si="49"/>
        <v>36</v>
      </c>
      <c r="BE28" s="116"/>
      <c r="BF28" s="116">
        <v>34</v>
      </c>
      <c r="BG28" s="116"/>
      <c r="BH28" s="116"/>
      <c r="BI28" s="116">
        <v>2</v>
      </c>
      <c r="BJ28" s="116"/>
      <c r="BK28" s="116"/>
      <c r="BL28" s="60"/>
      <c r="BM28" s="50"/>
      <c r="BN28" s="50"/>
      <c r="BO28" s="61">
        <f t="shared" si="50"/>
        <v>34</v>
      </c>
      <c r="BP28" s="61">
        <f t="shared" si="51"/>
        <v>28</v>
      </c>
      <c r="BQ28" s="116"/>
      <c r="BR28" s="116">
        <v>26</v>
      </c>
      <c r="BS28" s="116"/>
      <c r="BT28" s="116"/>
      <c r="BU28" s="116">
        <v>2</v>
      </c>
      <c r="BV28" s="116"/>
      <c r="BW28" s="116"/>
      <c r="BX28" s="48"/>
      <c r="BY28" s="43" t="s">
        <v>61</v>
      </c>
      <c r="BZ28" s="43">
        <v>6</v>
      </c>
      <c r="CA28" s="61">
        <f t="shared" si="52"/>
        <v>0</v>
      </c>
      <c r="CB28" s="61">
        <f t="shared" si="53"/>
        <v>0</v>
      </c>
      <c r="CC28" s="59"/>
      <c r="CD28" s="59"/>
      <c r="CE28" s="59"/>
      <c r="CF28" s="59"/>
      <c r="CG28" s="59"/>
      <c r="CH28" s="59"/>
      <c r="CI28" s="59"/>
      <c r="CJ28" s="60"/>
      <c r="CK28" s="50"/>
      <c r="CL28" s="50"/>
    </row>
    <row r="29" spans="1:91" ht="18.75" customHeight="1" x14ac:dyDescent="0.25">
      <c r="A29" s="4" t="s">
        <v>67</v>
      </c>
      <c r="B29" s="9" t="s">
        <v>14</v>
      </c>
      <c r="C29" s="61">
        <v>160</v>
      </c>
      <c r="D29" s="61">
        <v>160</v>
      </c>
      <c r="E29" s="116">
        <v>4</v>
      </c>
      <c r="F29" s="116">
        <v>146</v>
      </c>
      <c r="G29" s="116"/>
      <c r="H29" s="116"/>
      <c r="I29" s="116">
        <v>10</v>
      </c>
      <c r="J29" s="116"/>
      <c r="K29" s="116"/>
      <c r="L29" s="48"/>
      <c r="M29" s="48"/>
      <c r="N29" s="43" t="s">
        <v>129</v>
      </c>
      <c r="O29" s="43"/>
      <c r="P29" s="59"/>
      <c r="Q29" s="61">
        <v>0</v>
      </c>
      <c r="R29" s="61">
        <v>0</v>
      </c>
      <c r="S29" s="59"/>
      <c r="T29" s="59"/>
      <c r="U29" s="59"/>
      <c r="V29" s="59"/>
      <c r="W29" s="59"/>
      <c r="X29" s="59"/>
      <c r="Y29" s="59"/>
      <c r="Z29" s="60"/>
      <c r="AA29" s="50"/>
      <c r="AB29" s="50"/>
      <c r="AC29" s="61">
        <f t="shared" si="44"/>
        <v>0</v>
      </c>
      <c r="AD29" s="61">
        <f t="shared" si="45"/>
        <v>0</v>
      </c>
      <c r="AE29" s="59"/>
      <c r="AF29" s="59"/>
      <c r="AG29" s="59"/>
      <c r="AH29" s="59"/>
      <c r="AI29" s="59"/>
      <c r="AJ29" s="59"/>
      <c r="AK29" s="59"/>
      <c r="AL29" s="60"/>
      <c r="AM29" s="61"/>
      <c r="AN29" s="61"/>
      <c r="AO29" s="50"/>
      <c r="AP29" s="50"/>
      <c r="AQ29" s="61">
        <f t="shared" si="46"/>
        <v>48</v>
      </c>
      <c r="AR29" s="61">
        <f t="shared" si="47"/>
        <v>48</v>
      </c>
      <c r="AS29" s="116">
        <v>2</v>
      </c>
      <c r="AT29" s="116">
        <v>44</v>
      </c>
      <c r="AU29" s="116"/>
      <c r="AV29" s="116"/>
      <c r="AW29" s="116">
        <v>2</v>
      </c>
      <c r="AX29" s="116"/>
      <c r="AY29" s="116"/>
      <c r="AZ29" s="48"/>
      <c r="BA29" s="43" t="s">
        <v>118</v>
      </c>
      <c r="BB29" s="50"/>
      <c r="BC29" s="61">
        <f t="shared" si="48"/>
        <v>54</v>
      </c>
      <c r="BD29" s="61">
        <f t="shared" si="49"/>
        <v>54</v>
      </c>
      <c r="BE29" s="116"/>
      <c r="BF29" s="116">
        <v>50</v>
      </c>
      <c r="BG29" s="116"/>
      <c r="BH29" s="116"/>
      <c r="BI29" s="116">
        <v>4</v>
      </c>
      <c r="BJ29" s="116"/>
      <c r="BK29" s="116"/>
      <c r="BL29" s="60"/>
      <c r="BM29" s="50" t="s">
        <v>54</v>
      </c>
      <c r="BN29" s="50"/>
      <c r="BO29" s="61">
        <f t="shared" si="50"/>
        <v>44</v>
      </c>
      <c r="BP29" s="61">
        <f t="shared" si="51"/>
        <v>44</v>
      </c>
      <c r="BQ29" s="116">
        <v>2</v>
      </c>
      <c r="BR29" s="116">
        <v>38</v>
      </c>
      <c r="BS29" s="116"/>
      <c r="BT29" s="116"/>
      <c r="BU29" s="116">
        <v>4</v>
      </c>
      <c r="BV29" s="116"/>
      <c r="BW29" s="116"/>
      <c r="BX29" s="48"/>
      <c r="BY29" s="43" t="s">
        <v>118</v>
      </c>
      <c r="BZ29" s="43"/>
      <c r="CA29" s="61">
        <f t="shared" si="52"/>
        <v>14</v>
      </c>
      <c r="CB29" s="61">
        <f t="shared" si="53"/>
        <v>14</v>
      </c>
      <c r="CC29" s="59"/>
      <c r="CD29" s="59">
        <v>14</v>
      </c>
      <c r="CE29" s="59"/>
      <c r="CF29" s="59"/>
      <c r="CG29" s="59"/>
      <c r="CH29" s="59"/>
      <c r="CI29" s="59"/>
      <c r="CJ29" s="60"/>
      <c r="CK29" s="50" t="s">
        <v>54</v>
      </c>
      <c r="CL29" s="50"/>
    </row>
    <row r="30" spans="1:91" ht="15" x14ac:dyDescent="0.25">
      <c r="A30" s="4" t="s">
        <v>68</v>
      </c>
      <c r="B30" s="9" t="s">
        <v>69</v>
      </c>
      <c r="C30" s="61">
        <v>32</v>
      </c>
      <c r="D30" s="61">
        <v>32</v>
      </c>
      <c r="E30" s="116">
        <v>16</v>
      </c>
      <c r="F30" s="116">
        <v>16</v>
      </c>
      <c r="G30" s="116"/>
      <c r="H30" s="116"/>
      <c r="I30" s="116"/>
      <c r="J30" s="116"/>
      <c r="K30" s="116"/>
      <c r="L30" s="48"/>
      <c r="M30" s="48"/>
      <c r="N30" s="43" t="s">
        <v>118</v>
      </c>
      <c r="O30" s="43"/>
      <c r="P30" s="59"/>
      <c r="Q30" s="61">
        <v>0</v>
      </c>
      <c r="R30" s="61">
        <v>0</v>
      </c>
      <c r="S30" s="59"/>
      <c r="T30" s="59"/>
      <c r="U30" s="59"/>
      <c r="V30" s="59"/>
      <c r="W30" s="59"/>
      <c r="X30" s="59"/>
      <c r="Y30" s="59"/>
      <c r="Z30" s="60"/>
      <c r="AA30" s="50"/>
      <c r="AB30" s="50"/>
      <c r="AC30" s="61">
        <f t="shared" si="44"/>
        <v>0</v>
      </c>
      <c r="AD30" s="61">
        <f t="shared" si="45"/>
        <v>0</v>
      </c>
      <c r="AE30" s="59"/>
      <c r="AF30" s="59"/>
      <c r="AG30" s="59"/>
      <c r="AH30" s="59"/>
      <c r="AI30" s="59"/>
      <c r="AJ30" s="59"/>
      <c r="AK30" s="59"/>
      <c r="AL30" s="60"/>
      <c r="AM30" s="61"/>
      <c r="AN30" s="61"/>
      <c r="AO30" s="50"/>
      <c r="AP30" s="50"/>
      <c r="AQ30" s="61">
        <f t="shared" si="46"/>
        <v>0</v>
      </c>
      <c r="AR30" s="61">
        <f t="shared" si="47"/>
        <v>0</v>
      </c>
      <c r="AS30" s="59"/>
      <c r="AT30" s="59"/>
      <c r="AU30" s="59"/>
      <c r="AV30" s="59"/>
      <c r="AW30" s="59"/>
      <c r="AX30" s="59"/>
      <c r="AY30" s="59"/>
      <c r="AZ30" s="60"/>
      <c r="BA30" s="50"/>
      <c r="BB30" s="50"/>
      <c r="BC30" s="61">
        <f t="shared" si="48"/>
        <v>0</v>
      </c>
      <c r="BD30" s="61">
        <f t="shared" si="49"/>
        <v>0</v>
      </c>
      <c r="BE30" s="59"/>
      <c r="BF30" s="59"/>
      <c r="BG30" s="59"/>
      <c r="BH30" s="59"/>
      <c r="BI30" s="59"/>
      <c r="BJ30" s="59"/>
      <c r="BK30" s="59"/>
      <c r="BL30" s="60"/>
      <c r="BM30" s="50"/>
      <c r="BN30" s="50"/>
      <c r="BO30" s="61">
        <f t="shared" si="50"/>
        <v>0</v>
      </c>
      <c r="BP30" s="61">
        <f t="shared" si="51"/>
        <v>0</v>
      </c>
      <c r="BQ30" s="116"/>
      <c r="BR30" s="116"/>
      <c r="BS30" s="116"/>
      <c r="BT30" s="116"/>
      <c r="BU30" s="116"/>
      <c r="BV30" s="116"/>
      <c r="BW30" s="116"/>
      <c r="BX30" s="48"/>
      <c r="BY30" s="43"/>
      <c r="BZ30" s="43"/>
      <c r="CA30" s="61">
        <f t="shared" si="52"/>
        <v>32</v>
      </c>
      <c r="CB30" s="61">
        <f t="shared" si="53"/>
        <v>32</v>
      </c>
      <c r="CC30" s="116">
        <v>16</v>
      </c>
      <c r="CD30" s="116">
        <v>16</v>
      </c>
      <c r="CE30" s="116"/>
      <c r="CF30" s="59"/>
      <c r="CG30" s="59"/>
      <c r="CH30" s="59"/>
      <c r="CI30" s="59"/>
      <c r="CJ30" s="60"/>
      <c r="CK30" s="50" t="s">
        <v>118</v>
      </c>
      <c r="CL30" s="50"/>
    </row>
    <row r="31" spans="1:91" ht="21.75" customHeight="1" thickBot="1" x14ac:dyDescent="0.3">
      <c r="A31" s="16" t="s">
        <v>121</v>
      </c>
      <c r="B31" s="120" t="s">
        <v>142</v>
      </c>
      <c r="C31" s="66">
        <v>32</v>
      </c>
      <c r="D31" s="66">
        <v>32</v>
      </c>
      <c r="E31" s="63">
        <v>14</v>
      </c>
      <c r="F31" s="63">
        <v>16</v>
      </c>
      <c r="G31" s="63"/>
      <c r="H31" s="63"/>
      <c r="I31" s="63">
        <v>2</v>
      </c>
      <c r="J31" s="63"/>
      <c r="K31" s="63"/>
      <c r="L31" s="53"/>
      <c r="M31" s="53">
        <v>32</v>
      </c>
      <c r="N31" s="114" t="s">
        <v>118</v>
      </c>
      <c r="O31" s="114"/>
      <c r="P31" s="62"/>
      <c r="Q31" s="66">
        <v>0</v>
      </c>
      <c r="R31" s="66">
        <v>0</v>
      </c>
      <c r="S31" s="62"/>
      <c r="T31" s="62"/>
      <c r="U31" s="62"/>
      <c r="V31" s="62"/>
      <c r="W31" s="62"/>
      <c r="X31" s="62"/>
      <c r="Y31" s="62"/>
      <c r="Z31" s="64"/>
      <c r="AA31" s="65"/>
      <c r="AB31" s="65"/>
      <c r="AC31" s="66">
        <f t="shared" si="44"/>
        <v>0</v>
      </c>
      <c r="AD31" s="66">
        <f t="shared" si="45"/>
        <v>0</v>
      </c>
      <c r="AE31" s="62"/>
      <c r="AF31" s="62"/>
      <c r="AG31" s="62"/>
      <c r="AH31" s="62"/>
      <c r="AI31" s="62"/>
      <c r="AJ31" s="62"/>
      <c r="AK31" s="62"/>
      <c r="AL31" s="64"/>
      <c r="AM31" s="66"/>
      <c r="AN31" s="66"/>
      <c r="AO31" s="65"/>
      <c r="AP31" s="65"/>
      <c r="AQ31" s="66">
        <f t="shared" si="46"/>
        <v>0</v>
      </c>
      <c r="AR31" s="66">
        <f t="shared" si="47"/>
        <v>0</v>
      </c>
      <c r="AS31" s="62"/>
      <c r="AT31" s="62"/>
      <c r="AU31" s="62"/>
      <c r="AV31" s="62"/>
      <c r="AW31" s="62"/>
      <c r="AX31" s="62"/>
      <c r="AY31" s="62"/>
      <c r="AZ31" s="64"/>
      <c r="BA31" s="65"/>
      <c r="BB31" s="65"/>
      <c r="BC31" s="66">
        <f t="shared" si="48"/>
        <v>0</v>
      </c>
      <c r="BD31" s="66">
        <f t="shared" si="49"/>
        <v>0</v>
      </c>
      <c r="BE31" s="62"/>
      <c r="BF31" s="62"/>
      <c r="BG31" s="62"/>
      <c r="BH31" s="62"/>
      <c r="BI31" s="62"/>
      <c r="BJ31" s="62"/>
      <c r="BK31" s="62"/>
      <c r="BL31" s="64"/>
      <c r="BM31" s="65"/>
      <c r="BN31" s="65"/>
      <c r="BO31" s="66">
        <f t="shared" si="50"/>
        <v>32</v>
      </c>
      <c r="BP31" s="66">
        <f t="shared" si="51"/>
        <v>32</v>
      </c>
      <c r="BQ31" s="63">
        <v>14</v>
      </c>
      <c r="BR31" s="63">
        <v>16</v>
      </c>
      <c r="BS31" s="63"/>
      <c r="BT31" s="63"/>
      <c r="BU31" s="63">
        <v>2</v>
      </c>
      <c r="BV31" s="63"/>
      <c r="BW31" s="63"/>
      <c r="BX31" s="53"/>
      <c r="BY31" s="114" t="s">
        <v>118</v>
      </c>
      <c r="BZ31" s="114"/>
      <c r="CA31" s="66">
        <f t="shared" si="52"/>
        <v>0</v>
      </c>
      <c r="CB31" s="66">
        <f t="shared" si="53"/>
        <v>0</v>
      </c>
      <c r="CC31" s="62"/>
      <c r="CD31" s="62"/>
      <c r="CE31" s="62"/>
      <c r="CF31" s="62"/>
      <c r="CG31" s="62"/>
      <c r="CH31" s="62"/>
      <c r="CI31" s="62"/>
      <c r="CJ31" s="64"/>
      <c r="CK31" s="65"/>
      <c r="CL31" s="65"/>
    </row>
    <row r="32" spans="1:91" s="25" customFormat="1" ht="21.75" thickBot="1" x14ac:dyDescent="0.3">
      <c r="A32" s="27" t="s">
        <v>70</v>
      </c>
      <c r="B32" s="121" t="s">
        <v>71</v>
      </c>
      <c r="C32" s="80">
        <f>C33+C34</f>
        <v>108</v>
      </c>
      <c r="D32" s="80">
        <f t="shared" ref="D32:BX32" si="54">D33+D34</f>
        <v>102</v>
      </c>
      <c r="E32" s="80">
        <f t="shared" si="54"/>
        <v>56</v>
      </c>
      <c r="F32" s="80">
        <f t="shared" si="54"/>
        <v>40</v>
      </c>
      <c r="G32" s="80">
        <f t="shared" si="54"/>
        <v>0</v>
      </c>
      <c r="H32" s="80">
        <f t="shared" si="54"/>
        <v>0</v>
      </c>
      <c r="I32" s="80">
        <f t="shared" si="54"/>
        <v>6</v>
      </c>
      <c r="J32" s="80">
        <f t="shared" si="54"/>
        <v>0</v>
      </c>
      <c r="K32" s="80">
        <f t="shared" si="54"/>
        <v>0</v>
      </c>
      <c r="L32" s="80">
        <f t="shared" si="54"/>
        <v>0</v>
      </c>
      <c r="M32" s="80">
        <f t="shared" si="54"/>
        <v>0</v>
      </c>
      <c r="N32" s="81"/>
      <c r="O32" s="81">
        <f t="shared" si="54"/>
        <v>6</v>
      </c>
      <c r="P32" s="80">
        <f t="shared" si="54"/>
        <v>0</v>
      </c>
      <c r="Q32" s="80">
        <f t="shared" si="54"/>
        <v>0</v>
      </c>
      <c r="R32" s="80">
        <f>R33+R34</f>
        <v>0</v>
      </c>
      <c r="S32" s="80">
        <f t="shared" si="54"/>
        <v>0</v>
      </c>
      <c r="T32" s="80">
        <f t="shared" si="54"/>
        <v>0</v>
      </c>
      <c r="U32" s="80">
        <f t="shared" si="54"/>
        <v>0</v>
      </c>
      <c r="V32" s="80">
        <f t="shared" si="54"/>
        <v>0</v>
      </c>
      <c r="W32" s="80">
        <f t="shared" si="54"/>
        <v>0</v>
      </c>
      <c r="X32" s="80"/>
      <c r="Y32" s="80">
        <f t="shared" si="54"/>
        <v>0</v>
      </c>
      <c r="Z32" s="80">
        <f t="shared" si="54"/>
        <v>0</v>
      </c>
      <c r="AA32" s="81"/>
      <c r="AB32" s="81">
        <f>AB33+AB34</f>
        <v>0</v>
      </c>
      <c r="AC32" s="80">
        <f>AC33+AC34</f>
        <v>0</v>
      </c>
      <c r="AD32" s="80">
        <f t="shared" si="54"/>
        <v>0</v>
      </c>
      <c r="AE32" s="80">
        <f t="shared" si="54"/>
        <v>0</v>
      </c>
      <c r="AF32" s="80">
        <f t="shared" si="54"/>
        <v>0</v>
      </c>
      <c r="AG32" s="80">
        <f t="shared" si="54"/>
        <v>0</v>
      </c>
      <c r="AH32" s="80">
        <f t="shared" si="54"/>
        <v>0</v>
      </c>
      <c r="AI32" s="80">
        <f t="shared" si="54"/>
        <v>0</v>
      </c>
      <c r="AJ32" s="80">
        <f t="shared" si="54"/>
        <v>0</v>
      </c>
      <c r="AK32" s="80">
        <f t="shared" si="54"/>
        <v>0</v>
      </c>
      <c r="AL32" s="80">
        <f t="shared" si="54"/>
        <v>0</v>
      </c>
      <c r="AM32" s="80">
        <f t="shared" si="54"/>
        <v>0</v>
      </c>
      <c r="AN32" s="80">
        <f t="shared" si="54"/>
        <v>0</v>
      </c>
      <c r="AO32" s="81"/>
      <c r="AP32" s="81">
        <f t="shared" si="54"/>
        <v>0</v>
      </c>
      <c r="AQ32" s="80">
        <f t="shared" si="54"/>
        <v>72</v>
      </c>
      <c r="AR32" s="80">
        <f t="shared" si="54"/>
        <v>66</v>
      </c>
      <c r="AS32" s="80">
        <f t="shared" si="54"/>
        <v>32</v>
      </c>
      <c r="AT32" s="80">
        <f t="shared" si="54"/>
        <v>30</v>
      </c>
      <c r="AU32" s="80">
        <f t="shared" si="54"/>
        <v>0</v>
      </c>
      <c r="AV32" s="80">
        <f t="shared" si="54"/>
        <v>0</v>
      </c>
      <c r="AW32" s="80">
        <f t="shared" si="54"/>
        <v>4</v>
      </c>
      <c r="AX32" s="80">
        <f t="shared" si="54"/>
        <v>0</v>
      </c>
      <c r="AY32" s="80">
        <f t="shared" si="54"/>
        <v>0</v>
      </c>
      <c r="AZ32" s="80">
        <f t="shared" si="54"/>
        <v>0</v>
      </c>
      <c r="BA32" s="81"/>
      <c r="BB32" s="81">
        <f t="shared" si="54"/>
        <v>6</v>
      </c>
      <c r="BC32" s="80">
        <f t="shared" si="54"/>
        <v>0</v>
      </c>
      <c r="BD32" s="80">
        <f t="shared" si="54"/>
        <v>0</v>
      </c>
      <c r="BE32" s="80">
        <f t="shared" si="54"/>
        <v>0</v>
      </c>
      <c r="BF32" s="80">
        <f t="shared" si="54"/>
        <v>0</v>
      </c>
      <c r="BG32" s="80">
        <f t="shared" si="54"/>
        <v>0</v>
      </c>
      <c r="BH32" s="80">
        <f t="shared" si="54"/>
        <v>0</v>
      </c>
      <c r="BI32" s="80">
        <f t="shared" si="54"/>
        <v>0</v>
      </c>
      <c r="BJ32" s="80">
        <f t="shared" si="54"/>
        <v>0</v>
      </c>
      <c r="BK32" s="80">
        <f t="shared" si="54"/>
        <v>0</v>
      </c>
      <c r="BL32" s="80">
        <f t="shared" si="54"/>
        <v>0</v>
      </c>
      <c r="BM32" s="81"/>
      <c r="BN32" s="81">
        <f t="shared" si="54"/>
        <v>0</v>
      </c>
      <c r="BO32" s="80">
        <f t="shared" si="54"/>
        <v>0</v>
      </c>
      <c r="BP32" s="80">
        <f t="shared" si="54"/>
        <v>0</v>
      </c>
      <c r="BQ32" s="80">
        <f t="shared" si="54"/>
        <v>0</v>
      </c>
      <c r="BR32" s="80">
        <f t="shared" si="54"/>
        <v>0</v>
      </c>
      <c r="BS32" s="80">
        <f t="shared" si="54"/>
        <v>0</v>
      </c>
      <c r="BT32" s="80">
        <f t="shared" si="54"/>
        <v>0</v>
      </c>
      <c r="BU32" s="80">
        <f t="shared" si="54"/>
        <v>0</v>
      </c>
      <c r="BV32" s="80">
        <f t="shared" si="54"/>
        <v>0</v>
      </c>
      <c r="BW32" s="80">
        <f t="shared" si="54"/>
        <v>0</v>
      </c>
      <c r="BX32" s="80">
        <f t="shared" si="54"/>
        <v>0</v>
      </c>
      <c r="BY32" s="81"/>
      <c r="BZ32" s="81">
        <f t="shared" ref="BZ32:CL32" si="55">BZ33+BZ34</f>
        <v>0</v>
      </c>
      <c r="CA32" s="80">
        <f t="shared" si="55"/>
        <v>36</v>
      </c>
      <c r="CB32" s="80">
        <f t="shared" si="55"/>
        <v>36</v>
      </c>
      <c r="CC32" s="80">
        <f t="shared" si="55"/>
        <v>24</v>
      </c>
      <c r="CD32" s="80">
        <f t="shared" si="55"/>
        <v>10</v>
      </c>
      <c r="CE32" s="80">
        <f t="shared" si="55"/>
        <v>0</v>
      </c>
      <c r="CF32" s="80">
        <f t="shared" si="55"/>
        <v>0</v>
      </c>
      <c r="CG32" s="80">
        <f t="shared" si="55"/>
        <v>2</v>
      </c>
      <c r="CH32" s="80">
        <f t="shared" si="55"/>
        <v>0</v>
      </c>
      <c r="CI32" s="80">
        <f t="shared" si="55"/>
        <v>0</v>
      </c>
      <c r="CJ32" s="80">
        <f t="shared" si="55"/>
        <v>0</v>
      </c>
      <c r="CK32" s="81"/>
      <c r="CL32" s="82">
        <f t="shared" si="55"/>
        <v>0</v>
      </c>
    </row>
    <row r="33" spans="1:90" ht="12.75" customHeight="1" x14ac:dyDescent="0.25">
      <c r="A33" s="7" t="s">
        <v>72</v>
      </c>
      <c r="B33" s="18" t="s">
        <v>42</v>
      </c>
      <c r="C33" s="68">
        <v>72</v>
      </c>
      <c r="D33" s="58">
        <v>66</v>
      </c>
      <c r="E33" s="32">
        <v>32</v>
      </c>
      <c r="F33" s="32">
        <v>30</v>
      </c>
      <c r="G33" s="32"/>
      <c r="H33" s="32"/>
      <c r="I33" s="32">
        <v>4</v>
      </c>
      <c r="J33" s="32"/>
      <c r="K33" s="32"/>
      <c r="L33" s="34"/>
      <c r="M33" s="34"/>
      <c r="N33" s="115" t="s">
        <v>61</v>
      </c>
      <c r="O33" s="115">
        <v>6</v>
      </c>
      <c r="P33" s="67"/>
      <c r="Q33" s="58">
        <v>0</v>
      </c>
      <c r="R33" s="58">
        <v>0</v>
      </c>
      <c r="S33" s="67"/>
      <c r="T33" s="67"/>
      <c r="U33" s="67"/>
      <c r="V33" s="67"/>
      <c r="W33" s="67"/>
      <c r="X33" s="67"/>
      <c r="Y33" s="67"/>
      <c r="Z33" s="56"/>
      <c r="AA33" s="57"/>
      <c r="AB33" s="57"/>
      <c r="AC33" s="58">
        <v>0</v>
      </c>
      <c r="AD33" s="58">
        <v>0</v>
      </c>
      <c r="AE33" s="67"/>
      <c r="AF33" s="67"/>
      <c r="AG33" s="67"/>
      <c r="AH33" s="67"/>
      <c r="AI33" s="67"/>
      <c r="AJ33" s="67"/>
      <c r="AK33" s="67"/>
      <c r="AL33" s="56"/>
      <c r="AM33" s="57"/>
      <c r="AN33" s="57"/>
      <c r="AO33" s="57"/>
      <c r="AP33" s="57"/>
      <c r="AQ33" s="58">
        <f>SUM(AS33+AT33+AU33+AV33+AW33+AX33+AY33+AZ33+BB33)</f>
        <v>72</v>
      </c>
      <c r="AR33" s="58">
        <f>SUM(AS33:AX33)</f>
        <v>66</v>
      </c>
      <c r="AS33" s="32">
        <v>32</v>
      </c>
      <c r="AT33" s="32">
        <v>30</v>
      </c>
      <c r="AU33" s="32"/>
      <c r="AV33" s="32"/>
      <c r="AW33" s="32">
        <v>4</v>
      </c>
      <c r="AX33" s="32"/>
      <c r="AY33" s="32"/>
      <c r="AZ33" s="34"/>
      <c r="BA33" s="57" t="s">
        <v>61</v>
      </c>
      <c r="BB33" s="57">
        <v>6</v>
      </c>
      <c r="BC33" s="58">
        <f>BE33+BF33+BG33+BH33+BI33+BJ33+BK33+BL33+BN33</f>
        <v>0</v>
      </c>
      <c r="BD33" s="58">
        <f>SUM(BE33:BJ33)</f>
        <v>0</v>
      </c>
      <c r="BE33" s="67"/>
      <c r="BF33" s="67"/>
      <c r="BG33" s="67"/>
      <c r="BH33" s="67"/>
      <c r="BI33" s="67"/>
      <c r="BJ33" s="67"/>
      <c r="BK33" s="67"/>
      <c r="BL33" s="56"/>
      <c r="BM33" s="57"/>
      <c r="BN33" s="57"/>
      <c r="BO33" s="58">
        <f>BQ33+BR33+BS33+BT33+BU33+BV33+BW33+BX33+BZ33</f>
        <v>0</v>
      </c>
      <c r="BP33" s="58">
        <f>SUM(BQ33:BV33)</f>
        <v>0</v>
      </c>
      <c r="BQ33" s="67"/>
      <c r="BR33" s="67"/>
      <c r="BS33" s="67"/>
      <c r="BT33" s="67"/>
      <c r="BU33" s="67"/>
      <c r="BV33" s="67"/>
      <c r="BW33" s="67"/>
      <c r="BX33" s="56"/>
      <c r="BY33" s="57"/>
      <c r="BZ33" s="57"/>
      <c r="CA33" s="58">
        <f>CC33+CD33+CE33+CF33+CG33+CH33+CI33+CJ33+CL33</f>
        <v>0</v>
      </c>
      <c r="CB33" s="58">
        <f>SUM(CC33:CH33)</f>
        <v>0</v>
      </c>
      <c r="CC33" s="67"/>
      <c r="CD33" s="67"/>
      <c r="CE33" s="67"/>
      <c r="CF33" s="67"/>
      <c r="CG33" s="67"/>
      <c r="CH33" s="67"/>
      <c r="CI33" s="67"/>
      <c r="CJ33" s="56"/>
      <c r="CK33" s="57"/>
      <c r="CL33" s="57"/>
    </row>
    <row r="34" spans="1:90" ht="12.75" customHeight="1" thickBot="1" x14ac:dyDescent="0.3">
      <c r="A34" s="14" t="s">
        <v>73</v>
      </c>
      <c r="B34" s="183" t="s">
        <v>74</v>
      </c>
      <c r="C34" s="72">
        <v>36</v>
      </c>
      <c r="D34" s="66">
        <v>36</v>
      </c>
      <c r="E34" s="52">
        <v>24</v>
      </c>
      <c r="F34" s="52">
        <v>10</v>
      </c>
      <c r="G34" s="52"/>
      <c r="H34" s="52"/>
      <c r="I34" s="52">
        <v>2</v>
      </c>
      <c r="J34" s="52"/>
      <c r="K34" s="52"/>
      <c r="L34" s="53"/>
      <c r="M34" s="53"/>
      <c r="N34" s="114" t="s">
        <v>54</v>
      </c>
      <c r="O34" s="114"/>
      <c r="P34" s="71"/>
      <c r="Q34" s="66">
        <v>0</v>
      </c>
      <c r="R34" s="66">
        <v>0</v>
      </c>
      <c r="S34" s="71"/>
      <c r="T34" s="71"/>
      <c r="U34" s="71"/>
      <c r="V34" s="71"/>
      <c r="W34" s="71"/>
      <c r="X34" s="71"/>
      <c r="Y34" s="71"/>
      <c r="Z34" s="64"/>
      <c r="AA34" s="65"/>
      <c r="AB34" s="65"/>
      <c r="AC34" s="66">
        <v>0</v>
      </c>
      <c r="AD34" s="66">
        <v>0</v>
      </c>
      <c r="AE34" s="71"/>
      <c r="AF34" s="71"/>
      <c r="AG34" s="71"/>
      <c r="AH34" s="71"/>
      <c r="AI34" s="71"/>
      <c r="AJ34" s="71"/>
      <c r="AK34" s="71"/>
      <c r="AL34" s="64"/>
      <c r="AM34" s="65"/>
      <c r="AN34" s="65"/>
      <c r="AO34" s="65"/>
      <c r="AP34" s="65"/>
      <c r="AQ34" s="66">
        <f>SUM(AS34+AT34+AU34+AV34+AW34+AX34+AY34+AZ34+BB34)</f>
        <v>0</v>
      </c>
      <c r="AR34" s="66">
        <f>SUM(AS34:AX34)</f>
        <v>0</v>
      </c>
      <c r="AS34" s="52"/>
      <c r="AT34" s="52"/>
      <c r="AU34" s="52"/>
      <c r="AV34" s="52"/>
      <c r="AW34" s="52"/>
      <c r="AX34" s="52"/>
      <c r="AY34" s="52"/>
      <c r="AZ34" s="53"/>
      <c r="BA34" s="65"/>
      <c r="BB34" s="65"/>
      <c r="BC34" s="66">
        <f>BE34+BF34+BG34+BH34+BI34+BJ34+BK34+BL34+BN34</f>
        <v>0</v>
      </c>
      <c r="BD34" s="66">
        <f>SUM(BE34:BJ34)</f>
        <v>0</v>
      </c>
      <c r="BE34" s="71"/>
      <c r="BF34" s="71"/>
      <c r="BG34" s="71"/>
      <c r="BH34" s="71"/>
      <c r="BI34" s="71"/>
      <c r="BJ34" s="71"/>
      <c r="BK34" s="71"/>
      <c r="BL34" s="64"/>
      <c r="BM34" s="65"/>
      <c r="BN34" s="65"/>
      <c r="BO34" s="66"/>
      <c r="BP34" s="66"/>
      <c r="BQ34" s="52"/>
      <c r="BR34" s="52"/>
      <c r="BS34" s="52"/>
      <c r="BT34" s="52"/>
      <c r="BU34" s="52"/>
      <c r="BV34" s="52"/>
      <c r="BW34" s="52"/>
      <c r="BX34" s="53"/>
      <c r="BY34" s="65"/>
      <c r="BZ34" s="65"/>
      <c r="CA34" s="66">
        <f>CB34+CJ34+CL34</f>
        <v>36</v>
      </c>
      <c r="CB34" s="66">
        <f>CC34+CD34+CE34+CF34+CG34+CH34</f>
        <v>36</v>
      </c>
      <c r="CC34" s="52">
        <v>24</v>
      </c>
      <c r="CD34" s="52">
        <v>10</v>
      </c>
      <c r="CE34" s="52"/>
      <c r="CF34" s="52"/>
      <c r="CG34" s="52">
        <v>2</v>
      </c>
      <c r="CH34" s="52"/>
      <c r="CI34" s="52"/>
      <c r="CJ34" s="53"/>
      <c r="CK34" s="65" t="s">
        <v>54</v>
      </c>
      <c r="CL34" s="65"/>
    </row>
    <row r="35" spans="1:90" ht="24" customHeight="1" thickBot="1" x14ac:dyDescent="0.3">
      <c r="A35" s="17" t="s">
        <v>75</v>
      </c>
      <c r="B35" s="119" t="s">
        <v>76</v>
      </c>
      <c r="C35" s="80">
        <f>C36+C37+C38+C39+C40+C41+C42+C43+C44+C45+C46</f>
        <v>715</v>
      </c>
      <c r="D35" s="80">
        <f t="shared" ref="D35:M35" si="56">D36+D37+D38+D39+D40+D41+D42+D43+D44+D45+D46</f>
        <v>661</v>
      </c>
      <c r="E35" s="80">
        <f t="shared" si="56"/>
        <v>359</v>
      </c>
      <c r="F35" s="80">
        <f t="shared" si="56"/>
        <v>246</v>
      </c>
      <c r="G35" s="80">
        <f t="shared" si="56"/>
        <v>8</v>
      </c>
      <c r="H35" s="80">
        <f t="shared" si="56"/>
        <v>6</v>
      </c>
      <c r="I35" s="80">
        <f t="shared" si="56"/>
        <v>42</v>
      </c>
      <c r="J35" s="80">
        <f t="shared" si="56"/>
        <v>0</v>
      </c>
      <c r="K35" s="80">
        <f t="shared" si="56"/>
        <v>0</v>
      </c>
      <c r="L35" s="80">
        <f t="shared" si="56"/>
        <v>18</v>
      </c>
      <c r="M35" s="80">
        <f t="shared" si="56"/>
        <v>251</v>
      </c>
      <c r="N35" s="81"/>
      <c r="O35" s="81">
        <f t="shared" ref="O35" si="57">O36+O37+O38+O39+O40+O41+O42+O43+O44+O45+O46</f>
        <v>36</v>
      </c>
      <c r="P35" s="80">
        <f t="shared" ref="P35" si="58">P36+P37+P38+P39+P40+P41+P42+P43+P44+P45+P46</f>
        <v>0</v>
      </c>
      <c r="Q35" s="80">
        <f t="shared" ref="Q35" si="59">Q36+Q37+Q38+Q39+Q40+Q41+Q42+Q43+Q44+Q45+Q46</f>
        <v>0</v>
      </c>
      <c r="R35" s="80">
        <f t="shared" ref="R35" si="60">R36+R37+R38+R39+R40+R41+R42+R43+R44+R45+R46</f>
        <v>0</v>
      </c>
      <c r="S35" s="80">
        <f t="shared" ref="S35" si="61">S36+S37+S38+S39+S40+S41+S42+S43+S44+S45+S46</f>
        <v>0</v>
      </c>
      <c r="T35" s="80">
        <f t="shared" ref="T35" si="62">T36+T37+T38+T39+T40+T41+T42+T43+T44+T45+T46</f>
        <v>0</v>
      </c>
      <c r="U35" s="80">
        <f t="shared" ref="U35" si="63">U36+U37+U38+U39+U40+U41+U42+U43+U44+U45+U46</f>
        <v>0</v>
      </c>
      <c r="V35" s="80">
        <f t="shared" ref="V35" si="64">V36+V37+V38+V39+V40+V41+V42+V43+V44+V45+V46</f>
        <v>0</v>
      </c>
      <c r="W35" s="80">
        <f t="shared" ref="W35" si="65">W36+W37+W38+W39+W40+W41+W42+W43+W44+W45+W46</f>
        <v>0</v>
      </c>
      <c r="X35" s="80">
        <f t="shared" ref="X35" si="66">X36+X37+X38+X39+X40+X41+X42+X43+X44+X45+X46</f>
        <v>0</v>
      </c>
      <c r="Y35" s="80">
        <f t="shared" ref="Y35" si="67">Y36+Y37+Y38+Y39+Y40+Y41+Y42+Y43+Y44+Y45+Y46</f>
        <v>0</v>
      </c>
      <c r="Z35" s="80">
        <f t="shared" ref="Z35" si="68">Z36+Z37+Z38+Z39+Z40+Z41+Z42+Z43+Z44+Z45+Z46</f>
        <v>0</v>
      </c>
      <c r="AA35" s="80"/>
      <c r="AB35" s="80">
        <f t="shared" ref="AB35" si="69">AB36+AB37+AB38+AB39+AB40+AB41+AB42+AB43+AB44+AB45+AB46</f>
        <v>0</v>
      </c>
      <c r="AC35" s="80">
        <f t="shared" ref="AC35" si="70">AC36+AC37+AC38+AC39+AC40+AC41+AC42+AC43+AC44+AC45+AC46</f>
        <v>0</v>
      </c>
      <c r="AD35" s="80">
        <f t="shared" ref="AD35" si="71">AD36+AD37+AD38+AD39+AD40+AD41+AD42+AD43+AD44+AD45+AD46</f>
        <v>0</v>
      </c>
      <c r="AE35" s="80">
        <f t="shared" ref="AE35" si="72">AE36+AE37+AE38+AE39+AE40+AE41+AE42+AE43+AE44+AE45+AE46</f>
        <v>0</v>
      </c>
      <c r="AF35" s="80">
        <f t="shared" ref="AF35" si="73">AF36+AF37+AF38+AF39+AF40+AF41+AF42+AF43+AF44+AF45+AF46</f>
        <v>0</v>
      </c>
      <c r="AG35" s="80">
        <f t="shared" ref="AG35" si="74">AG36+AG37+AG38+AG39+AG40+AG41+AG42+AG43+AG44+AG45+AG46</f>
        <v>0</v>
      </c>
      <c r="AH35" s="80">
        <f t="shared" ref="AH35" si="75">AH36+AH37+AH38+AH39+AH40+AH41+AH42+AH43+AH44+AH45+AH46</f>
        <v>0</v>
      </c>
      <c r="AI35" s="80">
        <f t="shared" ref="AI35" si="76">AI36+AI37+AI38+AI39+AI40+AI41+AI42+AI43+AI44+AI45+AI46</f>
        <v>0</v>
      </c>
      <c r="AJ35" s="80">
        <f t="shared" ref="AJ35" si="77">AJ36+AJ37+AJ38+AJ39+AJ40+AJ41+AJ42+AJ43+AJ44+AJ45+AJ46</f>
        <v>0</v>
      </c>
      <c r="AK35" s="80">
        <f t="shared" ref="AK35" si="78">AK36+AK37+AK38+AK39+AK40+AK41+AK42+AK43+AK44+AK45+AK46</f>
        <v>0</v>
      </c>
      <c r="AL35" s="80">
        <f t="shared" ref="AL35" si="79">AL36+AL37+AL38+AL39+AL40+AL41+AL42+AL43+AL44+AL45+AL46</f>
        <v>0</v>
      </c>
      <c r="AM35" s="80">
        <f t="shared" ref="AM35" si="80">AM36+AM37+AM38+AM39+AM40+AM41+AM42+AM43+AM44+AM45+AM46</f>
        <v>0</v>
      </c>
      <c r="AN35" s="80">
        <f t="shared" ref="AN35" si="81">AN36+AN37+AN38+AN39+AN40+AN41+AN42+AN43+AN44+AN45+AN46</f>
        <v>0</v>
      </c>
      <c r="AO35" s="80"/>
      <c r="AP35" s="80">
        <f t="shared" ref="AP35" si="82">AP36+AP37+AP38+AP39+AP40+AP41+AP42+AP43+AP44+AP45+AP46</f>
        <v>0</v>
      </c>
      <c r="AQ35" s="80">
        <f t="shared" ref="AQ35" si="83">AQ36+AQ37+AQ38+AQ39+AQ40+AQ41+AQ42+AQ43+AQ44+AQ45+AQ46</f>
        <v>296</v>
      </c>
      <c r="AR35" s="80">
        <f t="shared" ref="AR35" si="84">AR36+AR37+AR38+AR39+AR40+AR41+AR42+AR43+AR44+AR45+AR46</f>
        <v>278</v>
      </c>
      <c r="AS35" s="80">
        <f t="shared" ref="AS35" si="85">AS36+AS37+AS38+AS39+AS40+AS41+AS42+AS43+AS44+AS45+AS46</f>
        <v>174</v>
      </c>
      <c r="AT35" s="80">
        <f t="shared" ref="AT35" si="86">AT36+AT37+AT38+AT39+AT40+AT41+AT42+AT43+AT44+AT45+AT46</f>
        <v>88</v>
      </c>
      <c r="AU35" s="80">
        <f t="shared" ref="AU35" si="87">AU36+AU37+AU38+AU39+AU40+AU41+AU42+AU43+AU44+AU45+AU46</f>
        <v>2</v>
      </c>
      <c r="AV35" s="80">
        <f t="shared" ref="AV35" si="88">AV36+AV37+AV38+AV39+AV40+AV41+AV42+AV43+AV44+AV45+AV46</f>
        <v>2</v>
      </c>
      <c r="AW35" s="80">
        <f t="shared" ref="AW35" si="89">AW36+AW37+AW38+AW39+AW40+AW41+AW42+AW43+AW44+AW45+AW46</f>
        <v>12</v>
      </c>
      <c r="AX35" s="80">
        <f t="shared" ref="AX35" si="90">AX36+AX37+AX38+AX39+AX40+AX41+AX42+AX43+AX44+AX45+AX46</f>
        <v>0</v>
      </c>
      <c r="AY35" s="80">
        <f t="shared" ref="AY35" si="91">AY36+AY37+AY38+AY39+AY40+AY41+AY42+AY43+AY44+AY45+AY46</f>
        <v>0</v>
      </c>
      <c r="AZ35" s="80">
        <f t="shared" ref="AZ35" si="92">AZ36+AZ37+AZ38+AZ39+AZ40+AZ41+AZ42+AZ43+AZ44+AZ45+AZ46</f>
        <v>6</v>
      </c>
      <c r="BA35" s="80"/>
      <c r="BB35" s="80">
        <f t="shared" ref="BB35" si="93">BB36+BB37+BB38+BB39+BB40+BB41+BB42+BB43+BB44+BB45+BB46</f>
        <v>12</v>
      </c>
      <c r="BC35" s="80">
        <f t="shared" ref="BC35" si="94">BC36+BC37+BC38+BC39+BC40+BC41+BC42+BC43+BC44+BC45+BC46</f>
        <v>277</v>
      </c>
      <c r="BD35" s="80">
        <f t="shared" ref="BD35" si="95">BD36+BD37+BD38+BD39+BD40+BD41+BD42+BD43+BD44+BD45+BD46</f>
        <v>257</v>
      </c>
      <c r="BE35" s="80">
        <f t="shared" ref="BE35" si="96">BE36+BE37+BE38+BE39+BE40+BE41+BE42+BE43+BE44+BE45+BE46</f>
        <v>127</v>
      </c>
      <c r="BF35" s="80">
        <f t="shared" ref="BF35" si="97">BF36+BF37+BF38+BF39+BF40+BF41+BF42+BF43+BF44+BF45+BF46</f>
        <v>110</v>
      </c>
      <c r="BG35" s="80">
        <f t="shared" ref="BG35" si="98">BG36+BG37+BG38+BG39+BG40+BG41+BG42+BG43+BG44+BG45+BG46</f>
        <v>6</v>
      </c>
      <c r="BH35" s="80">
        <f t="shared" ref="BH35" si="99">BH36+BH37+BH38+BH39+BH40+BH41+BH42+BH43+BH44+BH45+BH46</f>
        <v>4</v>
      </c>
      <c r="BI35" s="80">
        <f t="shared" ref="BI35" si="100">BI36+BI37+BI38+BI39+BI40+BI41+BI42+BI43+BI44+BI45+BI46</f>
        <v>10</v>
      </c>
      <c r="BJ35" s="80">
        <f t="shared" ref="BJ35" si="101">BJ36+BJ37+BJ38+BJ39+BJ40+BJ41+BJ42+BJ43+BJ44+BJ45+BJ46</f>
        <v>0</v>
      </c>
      <c r="BK35" s="80">
        <f t="shared" ref="BK35" si="102">BK36+BK37+BK38+BK39+BK40+BK41+BK42+BK43+BK44+BK45+BK46</f>
        <v>0</v>
      </c>
      <c r="BL35" s="80">
        <f t="shared" ref="BL35" si="103">BL36+BL37+BL38+BL39+BL40+BL41+BL42+BL43+BL44+BL45+BL46</f>
        <v>8</v>
      </c>
      <c r="BM35" s="81"/>
      <c r="BN35" s="81">
        <f t="shared" ref="BN35" si="104">BN36+BN37+BN38+BN39+BN40+BN41+BN42+BN43+BN44+BN45+BN46</f>
        <v>12</v>
      </c>
      <c r="BO35" s="80">
        <f t="shared" ref="BO35" si="105">BO36+BO37+BO38+BO39+BO40+BO41+BO42+BO43+BO44+BO45+BO46</f>
        <v>74</v>
      </c>
      <c r="BP35" s="80">
        <f t="shared" ref="BP35" si="106">BP36+BP37+BP38+BP39+BP40+BP41+BP42+BP43+BP44+BP45+BP46</f>
        <v>74</v>
      </c>
      <c r="BQ35" s="80">
        <f t="shared" ref="BQ35" si="107">BQ36+BQ37+BQ38+BQ39+BQ40+BQ41+BQ42+BQ43+BQ44+BQ45+BQ46</f>
        <v>28</v>
      </c>
      <c r="BR35" s="80">
        <f t="shared" ref="BR35" si="108">BR36+BR37+BR38+BR39+BR40+BR41+BR42+BR43+BR44+BR45+BR46</f>
        <v>36</v>
      </c>
      <c r="BS35" s="80">
        <f t="shared" ref="BS35" si="109">BS36+BS37+BS38+BS39+BS40+BS41+BS42+BS43+BS44+BS45+BS46</f>
        <v>0</v>
      </c>
      <c r="BT35" s="80">
        <f t="shared" ref="BT35" si="110">BT36+BT37+BT38+BT39+BT40+BT41+BT42+BT43+BT44+BT45+BT46</f>
        <v>0</v>
      </c>
      <c r="BU35" s="80">
        <f t="shared" ref="BU35" si="111">BU36+BU37+BU38+BU39+BU40+BU41+BU42+BU43+BU44+BU45+BU46</f>
        <v>10</v>
      </c>
      <c r="BV35" s="80">
        <f t="shared" ref="BV35" si="112">BV36+BV37+BV38+BV39+BV40+BV41+BV42+BV43+BV44+BV45+BV46</f>
        <v>0</v>
      </c>
      <c r="BW35" s="80">
        <f t="shared" ref="BW35" si="113">BW36+BW37+BW38+BW39+BW40+BW41+BW42+BW43+BW44+BW45+BW46</f>
        <v>0</v>
      </c>
      <c r="BX35" s="80">
        <f t="shared" ref="BX35" si="114">BX36+BX37+BX38+BX39+BX40+BX41+BX42+BX43+BX44+BX45+BX46</f>
        <v>0</v>
      </c>
      <c r="BY35" s="81"/>
      <c r="BZ35" s="81">
        <f t="shared" ref="BZ35" si="115">BZ36+BZ37+BZ38+BZ39+BZ40+BZ41+BZ42+BZ43+BZ44+BZ45+BZ46</f>
        <v>0</v>
      </c>
      <c r="CA35" s="80">
        <f t="shared" ref="CA35" si="116">CA36+CA37+CA38+CA39+CA40+CA41+CA42+CA43+CA44+CA45+CA46</f>
        <v>68</v>
      </c>
      <c r="CB35" s="80">
        <f t="shared" ref="CB35" si="117">CB36+CB37+CB38+CB39+CB40+CB41+CB42+CB43+CB44+CB45+CB46</f>
        <v>52</v>
      </c>
      <c r="CC35" s="80">
        <f t="shared" ref="CC35" si="118">CC36+CC37+CC38+CC39+CC40+CC41+CC42+CC43+CC44+CC45+CC46</f>
        <v>30</v>
      </c>
      <c r="CD35" s="80">
        <f t="shared" ref="CD35" si="119">CD36+CD37+CD38+CD39+CD40+CD41+CD42+CD43+CD44+CD45+CD46</f>
        <v>12</v>
      </c>
      <c r="CE35" s="80">
        <f t="shared" ref="CE35" si="120">CE36+CE37+CE38+CE39+CE40+CE41+CE42+CE43+CE44+CE45+CE46</f>
        <v>0</v>
      </c>
      <c r="CF35" s="80">
        <f t="shared" ref="CF35" si="121">CF36+CF37+CF38+CF39+CF40+CF41+CF42+CF43+CF44+CF45+CF46</f>
        <v>0</v>
      </c>
      <c r="CG35" s="80">
        <f t="shared" ref="CG35" si="122">CG36+CG37+CG38+CG39+CG40+CG41+CG42+CG43+CG44+CG45+CG46</f>
        <v>10</v>
      </c>
      <c r="CH35" s="80">
        <f t="shared" ref="CH35" si="123">CH36+CH37+CH38+CH39+CH40+CH41+CH42+CH43+CH44+CH45+CH46</f>
        <v>0</v>
      </c>
      <c r="CI35" s="80">
        <f t="shared" ref="CI35" si="124">CI36+CI37+CI38+CI39+CI40+CI41+CI42+CI43+CI44+CI45+CI46</f>
        <v>0</v>
      </c>
      <c r="CJ35" s="80">
        <f t="shared" ref="CJ35" si="125">CJ36+CJ37+CJ38+CJ39+CJ40+CJ41+CJ42+CJ43+CJ44+CJ45+CJ46</f>
        <v>4</v>
      </c>
      <c r="CK35" s="81"/>
      <c r="CL35" s="82">
        <f t="shared" ref="CL35" si="126">CL36+CL37+CL38+CL39+CL40+CL41+CL42+CL43+CL44+CL45+CL46</f>
        <v>12</v>
      </c>
    </row>
    <row r="36" spans="1:90" ht="22.5" customHeight="1" x14ac:dyDescent="0.25">
      <c r="A36" s="6" t="s">
        <v>16</v>
      </c>
      <c r="B36" s="18" t="s">
        <v>77</v>
      </c>
      <c r="C36" s="68">
        <v>122</v>
      </c>
      <c r="D36" s="68">
        <v>114</v>
      </c>
      <c r="E36" s="32">
        <v>74</v>
      </c>
      <c r="F36" s="32">
        <v>32</v>
      </c>
      <c r="G36" s="32">
        <v>2</v>
      </c>
      <c r="H36" s="32">
        <v>2</v>
      </c>
      <c r="I36" s="32">
        <v>4</v>
      </c>
      <c r="J36" s="32"/>
      <c r="K36" s="32"/>
      <c r="L36" s="34">
        <v>2</v>
      </c>
      <c r="M36" s="34">
        <v>36</v>
      </c>
      <c r="N36" s="184" t="s">
        <v>61</v>
      </c>
      <c r="O36" s="115">
        <v>6</v>
      </c>
      <c r="P36" s="32"/>
      <c r="Q36" s="58">
        <v>0</v>
      </c>
      <c r="R36" s="58">
        <v>0</v>
      </c>
      <c r="S36" s="32"/>
      <c r="T36" s="32"/>
      <c r="U36" s="32"/>
      <c r="V36" s="32"/>
      <c r="W36" s="32"/>
      <c r="X36" s="32"/>
      <c r="Y36" s="32"/>
      <c r="Z36" s="34"/>
      <c r="AA36" s="115"/>
      <c r="AB36" s="115"/>
      <c r="AC36" s="68">
        <v>0</v>
      </c>
      <c r="AD36" s="68">
        <v>0</v>
      </c>
      <c r="AE36" s="32"/>
      <c r="AF36" s="32"/>
      <c r="AG36" s="32"/>
      <c r="AH36" s="32"/>
      <c r="AI36" s="32"/>
      <c r="AJ36" s="32"/>
      <c r="AK36" s="32"/>
      <c r="AL36" s="34"/>
      <c r="AM36" s="115"/>
      <c r="AN36" s="115"/>
      <c r="AO36" s="115"/>
      <c r="AP36" s="115"/>
      <c r="AQ36" s="68">
        <f>AS36+AT36+AU36+AV36+AW36+AX36+AY36+AZ36+BB36</f>
        <v>82</v>
      </c>
      <c r="AR36" s="68">
        <f>SUM(AS36:AX36)</f>
        <v>80</v>
      </c>
      <c r="AS36" s="32">
        <v>54</v>
      </c>
      <c r="AT36" s="32">
        <v>22</v>
      </c>
      <c r="AU36" s="32">
        <v>2</v>
      </c>
      <c r="AV36" s="32"/>
      <c r="AW36" s="32">
        <v>2</v>
      </c>
      <c r="AX36" s="32"/>
      <c r="AY36" s="32"/>
      <c r="AZ36" s="34">
        <v>2</v>
      </c>
      <c r="BA36" s="115"/>
      <c r="BB36" s="115"/>
      <c r="BC36" s="58">
        <f>BE36+BF36+BG36+BH36+BI36+BJ36+BK36+BL36+BN36</f>
        <v>40</v>
      </c>
      <c r="BD36" s="58">
        <f>SUM(BE36:BJ36)</f>
        <v>34</v>
      </c>
      <c r="BE36" s="32">
        <v>20</v>
      </c>
      <c r="BF36" s="32">
        <v>10</v>
      </c>
      <c r="BG36" s="32"/>
      <c r="BH36" s="32">
        <v>2</v>
      </c>
      <c r="BI36" s="32">
        <v>2</v>
      </c>
      <c r="BJ36" s="32"/>
      <c r="BK36" s="32"/>
      <c r="BL36" s="34"/>
      <c r="BM36" s="115" t="s">
        <v>61</v>
      </c>
      <c r="BN36" s="57">
        <v>6</v>
      </c>
      <c r="BO36" s="58">
        <f>BQ36+BR36+BS36+BT36+BU36+BV36+BW36+BX36+BZ36</f>
        <v>0</v>
      </c>
      <c r="BP36" s="58">
        <f>SUM(BQ36:BV36)</f>
        <v>0</v>
      </c>
      <c r="BQ36" s="32"/>
      <c r="BR36" s="32"/>
      <c r="BS36" s="32"/>
      <c r="BT36" s="32"/>
      <c r="BU36" s="32"/>
      <c r="BV36" s="32"/>
      <c r="BW36" s="32"/>
      <c r="BX36" s="34"/>
      <c r="BY36" s="115"/>
      <c r="BZ36" s="115"/>
      <c r="CA36" s="58">
        <f>CC36+CD36+CE36+CF36+CG36+CH36+CI36+CJ36+CL36</f>
        <v>0</v>
      </c>
      <c r="CB36" s="58">
        <f>SUM(CC36:CH36)</f>
        <v>0</v>
      </c>
      <c r="CC36" s="32"/>
      <c r="CD36" s="32"/>
      <c r="CE36" s="32"/>
      <c r="CF36" s="32"/>
      <c r="CG36" s="32"/>
      <c r="CH36" s="32"/>
      <c r="CI36" s="32"/>
      <c r="CJ36" s="34"/>
      <c r="CK36" s="115"/>
      <c r="CL36" s="115"/>
    </row>
    <row r="37" spans="1:90" ht="11.25" customHeight="1" x14ac:dyDescent="0.25">
      <c r="A37" s="3" t="s">
        <v>17</v>
      </c>
      <c r="B37" s="9" t="s">
        <v>78</v>
      </c>
      <c r="C37" s="73">
        <v>62</v>
      </c>
      <c r="D37" s="73">
        <v>54</v>
      </c>
      <c r="E37" s="47">
        <v>28</v>
      </c>
      <c r="F37" s="47">
        <v>20</v>
      </c>
      <c r="G37" s="47"/>
      <c r="H37" s="47">
        <v>2</v>
      </c>
      <c r="I37" s="47">
        <v>4</v>
      </c>
      <c r="J37" s="47"/>
      <c r="K37" s="47"/>
      <c r="L37" s="48">
        <v>2</v>
      </c>
      <c r="M37" s="48"/>
      <c r="N37" s="160" t="s">
        <v>61</v>
      </c>
      <c r="O37" s="43">
        <v>6</v>
      </c>
      <c r="P37" s="47"/>
      <c r="Q37" s="61">
        <v>0</v>
      </c>
      <c r="R37" s="61">
        <v>0</v>
      </c>
      <c r="S37" s="47"/>
      <c r="T37" s="47"/>
      <c r="U37" s="47"/>
      <c r="V37" s="47"/>
      <c r="W37" s="47"/>
      <c r="X37" s="47"/>
      <c r="Y37" s="47"/>
      <c r="Z37" s="48"/>
      <c r="AA37" s="43"/>
      <c r="AB37" s="50"/>
      <c r="AC37" s="61">
        <v>0</v>
      </c>
      <c r="AD37" s="61">
        <v>0</v>
      </c>
      <c r="AE37" s="47"/>
      <c r="AF37" s="47"/>
      <c r="AG37" s="47"/>
      <c r="AH37" s="47"/>
      <c r="AI37" s="47"/>
      <c r="AJ37" s="47"/>
      <c r="AK37" s="47"/>
      <c r="AL37" s="48"/>
      <c r="AM37" s="43"/>
      <c r="AN37" s="74"/>
      <c r="AO37" s="50"/>
      <c r="AP37" s="50"/>
      <c r="AQ37" s="73">
        <f t="shared" ref="AQ37:AQ46" si="127">AS37+AT37+AU37+AV37+AW37+AX37+AY37+AZ37+BB37</f>
        <v>62</v>
      </c>
      <c r="AR37" s="73">
        <f t="shared" ref="AR37:AR49" si="128">SUM(AS37:AX37)</f>
        <v>54</v>
      </c>
      <c r="AS37" s="47">
        <v>28</v>
      </c>
      <c r="AT37" s="47">
        <v>20</v>
      </c>
      <c r="AU37" s="47"/>
      <c r="AV37" s="47">
        <v>2</v>
      </c>
      <c r="AW37" s="47">
        <v>4</v>
      </c>
      <c r="AX37" s="47"/>
      <c r="AY37" s="47"/>
      <c r="AZ37" s="48">
        <v>2</v>
      </c>
      <c r="BA37" s="43" t="s">
        <v>61</v>
      </c>
      <c r="BB37" s="43">
        <v>6</v>
      </c>
      <c r="BC37" s="61">
        <f t="shared" ref="BC37:BC46" si="129">BE37+BF37+BG37+BH37+BI37+BJ37+BK37+BL37+BN37</f>
        <v>0</v>
      </c>
      <c r="BD37" s="61">
        <f t="shared" ref="BD37:BD46" si="130">SUM(BE37:BJ37)</f>
        <v>0</v>
      </c>
      <c r="BE37" s="47"/>
      <c r="BF37" s="47"/>
      <c r="BG37" s="47"/>
      <c r="BH37" s="47"/>
      <c r="BI37" s="47"/>
      <c r="BJ37" s="47"/>
      <c r="BK37" s="47"/>
      <c r="BL37" s="48"/>
      <c r="BM37" s="43"/>
      <c r="BN37" s="43"/>
      <c r="BO37" s="61">
        <f t="shared" ref="BO37:BO46" si="131">BQ37+BR37+BS37+BT37+BU37+BV37+BW37+BX37+BZ37</f>
        <v>0</v>
      </c>
      <c r="BP37" s="61">
        <f t="shared" ref="BP37:BP46" si="132">SUM(BQ37:BV37)</f>
        <v>0</v>
      </c>
      <c r="BQ37" s="47"/>
      <c r="BR37" s="47"/>
      <c r="BS37" s="47"/>
      <c r="BT37" s="47"/>
      <c r="BU37" s="47"/>
      <c r="BV37" s="47"/>
      <c r="BW37" s="47"/>
      <c r="BX37" s="48"/>
      <c r="BY37" s="43"/>
      <c r="BZ37" s="43"/>
      <c r="CA37" s="61">
        <f t="shared" ref="CA37:CA46" si="133">CC37+CD37+CE37+CF37+CG37+CH37+CI37+CJ37+CL37</f>
        <v>0</v>
      </c>
      <c r="CB37" s="61">
        <f t="shared" ref="CB37:CB46" si="134">SUM(CC37:CH37)</f>
        <v>0</v>
      </c>
      <c r="CC37" s="47"/>
      <c r="CD37" s="47"/>
      <c r="CE37" s="47"/>
      <c r="CF37" s="47"/>
      <c r="CG37" s="47"/>
      <c r="CH37" s="47"/>
      <c r="CI37" s="47"/>
      <c r="CJ37" s="48"/>
      <c r="CK37" s="43"/>
      <c r="CL37" s="43"/>
    </row>
    <row r="38" spans="1:90" ht="24.75" customHeight="1" x14ac:dyDescent="0.25">
      <c r="A38" s="3" t="s">
        <v>18</v>
      </c>
      <c r="B38" s="10" t="s">
        <v>79</v>
      </c>
      <c r="C38" s="73">
        <v>72</v>
      </c>
      <c r="D38" s="73">
        <v>64</v>
      </c>
      <c r="E38" s="47">
        <v>38</v>
      </c>
      <c r="F38" s="47">
        <v>18</v>
      </c>
      <c r="G38" s="47">
        <v>2</v>
      </c>
      <c r="H38" s="47">
        <v>2</v>
      </c>
      <c r="I38" s="47">
        <v>4</v>
      </c>
      <c r="J38" s="47"/>
      <c r="K38" s="47"/>
      <c r="L38" s="48">
        <v>2</v>
      </c>
      <c r="M38" s="161">
        <v>32</v>
      </c>
      <c r="N38" s="160" t="s">
        <v>61</v>
      </c>
      <c r="O38" s="43">
        <v>6</v>
      </c>
      <c r="P38" s="47"/>
      <c r="Q38" s="61">
        <v>0</v>
      </c>
      <c r="R38" s="61">
        <v>0</v>
      </c>
      <c r="S38" s="47"/>
      <c r="T38" s="47"/>
      <c r="U38" s="47"/>
      <c r="V38" s="47"/>
      <c r="W38" s="47"/>
      <c r="X38" s="47"/>
      <c r="Y38" s="47"/>
      <c r="Z38" s="48"/>
      <c r="AA38" s="43"/>
      <c r="AB38" s="50"/>
      <c r="AC38" s="61">
        <v>0</v>
      </c>
      <c r="AD38" s="73">
        <v>0</v>
      </c>
      <c r="AE38" s="47"/>
      <c r="AF38" s="47"/>
      <c r="AG38" s="47"/>
      <c r="AH38" s="47"/>
      <c r="AI38" s="47"/>
      <c r="AJ38" s="47"/>
      <c r="AK38" s="47"/>
      <c r="AL38" s="48"/>
      <c r="AM38" s="43"/>
      <c r="AN38" s="43"/>
      <c r="AO38" s="43"/>
      <c r="AP38" s="43"/>
      <c r="AQ38" s="73">
        <f t="shared" si="127"/>
        <v>0</v>
      </c>
      <c r="AR38" s="73">
        <f t="shared" si="128"/>
        <v>0</v>
      </c>
      <c r="AS38" s="47"/>
      <c r="AT38" s="47"/>
      <c r="AU38" s="47"/>
      <c r="AV38" s="47"/>
      <c r="AW38" s="47"/>
      <c r="AX38" s="47"/>
      <c r="AY38" s="47"/>
      <c r="AZ38" s="48"/>
      <c r="BA38" s="43"/>
      <c r="BB38" s="50"/>
      <c r="BC38" s="61">
        <f t="shared" si="129"/>
        <v>72</v>
      </c>
      <c r="BD38" s="61">
        <f t="shared" si="130"/>
        <v>64</v>
      </c>
      <c r="BE38" s="47">
        <v>38</v>
      </c>
      <c r="BF38" s="47">
        <v>18</v>
      </c>
      <c r="BG38" s="47">
        <v>2</v>
      </c>
      <c r="BH38" s="47">
        <v>2</v>
      </c>
      <c r="BI38" s="47">
        <v>4</v>
      </c>
      <c r="BJ38" s="47"/>
      <c r="BK38" s="47"/>
      <c r="BL38" s="48">
        <v>2</v>
      </c>
      <c r="BM38" s="43" t="s">
        <v>61</v>
      </c>
      <c r="BN38" s="50">
        <v>6</v>
      </c>
      <c r="BO38" s="61">
        <f t="shared" si="131"/>
        <v>0</v>
      </c>
      <c r="BP38" s="61">
        <f t="shared" si="132"/>
        <v>0</v>
      </c>
      <c r="BQ38" s="47"/>
      <c r="BR38" s="47"/>
      <c r="BS38" s="47"/>
      <c r="BT38" s="47"/>
      <c r="BU38" s="47"/>
      <c r="BV38" s="47"/>
      <c r="BW38" s="47"/>
      <c r="BX38" s="48"/>
      <c r="BY38" s="43"/>
      <c r="BZ38" s="43"/>
      <c r="CA38" s="61">
        <f t="shared" si="133"/>
        <v>0</v>
      </c>
      <c r="CB38" s="61">
        <f t="shared" si="134"/>
        <v>0</v>
      </c>
      <c r="CC38" s="47"/>
      <c r="CD38" s="47"/>
      <c r="CE38" s="47"/>
      <c r="CF38" s="47"/>
      <c r="CG38" s="47"/>
      <c r="CH38" s="47"/>
      <c r="CI38" s="47"/>
      <c r="CJ38" s="48"/>
      <c r="CK38" s="43"/>
      <c r="CL38" s="43"/>
    </row>
    <row r="39" spans="1:90" ht="11.25" customHeight="1" x14ac:dyDescent="0.25">
      <c r="A39" s="3" t="s">
        <v>19</v>
      </c>
      <c r="B39" s="10" t="s">
        <v>80</v>
      </c>
      <c r="C39" s="73">
        <v>85</v>
      </c>
      <c r="D39" s="73">
        <v>77</v>
      </c>
      <c r="E39" s="47">
        <v>43</v>
      </c>
      <c r="F39" s="47">
        <v>30</v>
      </c>
      <c r="G39" s="47"/>
      <c r="H39" s="47"/>
      <c r="I39" s="47">
        <v>4</v>
      </c>
      <c r="J39" s="47"/>
      <c r="K39" s="47"/>
      <c r="L39" s="48">
        <v>2</v>
      </c>
      <c r="M39" s="161">
        <v>37</v>
      </c>
      <c r="N39" s="160" t="s">
        <v>61</v>
      </c>
      <c r="O39" s="43">
        <v>6</v>
      </c>
      <c r="P39" s="47"/>
      <c r="Q39" s="61">
        <v>0</v>
      </c>
      <c r="R39" s="61">
        <v>0</v>
      </c>
      <c r="S39" s="47"/>
      <c r="T39" s="47"/>
      <c r="U39" s="47"/>
      <c r="V39" s="47"/>
      <c r="W39" s="47"/>
      <c r="X39" s="47"/>
      <c r="Y39" s="47"/>
      <c r="Z39" s="48"/>
      <c r="AA39" s="43"/>
      <c r="AB39" s="50"/>
      <c r="AC39" s="61">
        <v>0</v>
      </c>
      <c r="AD39" s="73">
        <v>0</v>
      </c>
      <c r="AE39" s="47"/>
      <c r="AF39" s="47"/>
      <c r="AG39" s="47"/>
      <c r="AH39" s="47"/>
      <c r="AI39" s="47"/>
      <c r="AJ39" s="47"/>
      <c r="AK39" s="47"/>
      <c r="AL39" s="48"/>
      <c r="AM39" s="43"/>
      <c r="AN39" s="43"/>
      <c r="AO39" s="43"/>
      <c r="AP39" s="43"/>
      <c r="AQ39" s="73">
        <f t="shared" si="127"/>
        <v>85</v>
      </c>
      <c r="AR39" s="73">
        <f t="shared" si="128"/>
        <v>77</v>
      </c>
      <c r="AS39" s="47">
        <v>43</v>
      </c>
      <c r="AT39" s="47">
        <v>30</v>
      </c>
      <c r="AU39" s="47"/>
      <c r="AV39" s="47"/>
      <c r="AW39" s="47">
        <v>4</v>
      </c>
      <c r="AX39" s="47"/>
      <c r="AY39" s="47"/>
      <c r="AZ39" s="48">
        <v>2</v>
      </c>
      <c r="BA39" s="43" t="s">
        <v>61</v>
      </c>
      <c r="BB39" s="43">
        <v>6</v>
      </c>
      <c r="BC39" s="61">
        <f t="shared" si="129"/>
        <v>0</v>
      </c>
      <c r="BD39" s="61">
        <f t="shared" si="130"/>
        <v>0</v>
      </c>
      <c r="BE39" s="47"/>
      <c r="BF39" s="47"/>
      <c r="BG39" s="47"/>
      <c r="BH39" s="47"/>
      <c r="BI39" s="47"/>
      <c r="BJ39" s="47"/>
      <c r="BK39" s="47"/>
      <c r="BL39" s="48"/>
      <c r="BM39" s="43"/>
      <c r="BN39" s="43"/>
      <c r="BO39" s="61">
        <f t="shared" si="131"/>
        <v>0</v>
      </c>
      <c r="BP39" s="61">
        <f t="shared" si="132"/>
        <v>0</v>
      </c>
      <c r="BQ39" s="47"/>
      <c r="BR39" s="47"/>
      <c r="BS39" s="47"/>
      <c r="BT39" s="47"/>
      <c r="BU39" s="47"/>
      <c r="BV39" s="47"/>
      <c r="BW39" s="47"/>
      <c r="BX39" s="48"/>
      <c r="BY39" s="43"/>
      <c r="BZ39" s="43"/>
      <c r="CA39" s="61">
        <f t="shared" si="133"/>
        <v>0</v>
      </c>
      <c r="CB39" s="61">
        <f t="shared" si="134"/>
        <v>0</v>
      </c>
      <c r="CC39" s="47"/>
      <c r="CD39" s="47"/>
      <c r="CE39" s="47"/>
      <c r="CF39" s="47"/>
      <c r="CG39" s="47"/>
      <c r="CH39" s="47"/>
      <c r="CI39" s="47"/>
      <c r="CJ39" s="48"/>
      <c r="CK39" s="43"/>
      <c r="CL39" s="50"/>
    </row>
    <row r="40" spans="1:90" ht="9.75" customHeight="1" x14ac:dyDescent="0.25">
      <c r="A40" s="5" t="s">
        <v>20</v>
      </c>
      <c r="B40" s="11" t="s">
        <v>81</v>
      </c>
      <c r="C40" s="73">
        <v>54</v>
      </c>
      <c r="D40" s="73">
        <v>46</v>
      </c>
      <c r="E40" s="47">
        <v>30</v>
      </c>
      <c r="F40" s="47">
        <v>10</v>
      </c>
      <c r="G40" s="47"/>
      <c r="H40" s="47"/>
      <c r="I40" s="47">
        <v>6</v>
      </c>
      <c r="J40" s="47"/>
      <c r="K40" s="47"/>
      <c r="L40" s="48">
        <v>2</v>
      </c>
      <c r="M40" s="161"/>
      <c r="N40" s="160" t="s">
        <v>61</v>
      </c>
      <c r="O40" s="43">
        <v>6</v>
      </c>
      <c r="P40" s="47"/>
      <c r="Q40" s="61">
        <v>0</v>
      </c>
      <c r="R40" s="61">
        <v>0</v>
      </c>
      <c r="S40" s="47"/>
      <c r="T40" s="47"/>
      <c r="U40" s="47"/>
      <c r="V40" s="47"/>
      <c r="W40" s="47"/>
      <c r="X40" s="47"/>
      <c r="Y40" s="47"/>
      <c r="Z40" s="48"/>
      <c r="AA40" s="43"/>
      <c r="AB40" s="50"/>
      <c r="AC40" s="61">
        <v>0</v>
      </c>
      <c r="AD40" s="73">
        <v>0</v>
      </c>
      <c r="AE40" s="47"/>
      <c r="AF40" s="47"/>
      <c r="AG40" s="47"/>
      <c r="AH40" s="47"/>
      <c r="AI40" s="47"/>
      <c r="AJ40" s="47"/>
      <c r="AK40" s="47"/>
      <c r="AL40" s="48"/>
      <c r="AM40" s="43"/>
      <c r="AN40" s="43"/>
      <c r="AO40" s="43"/>
      <c r="AP40" s="43"/>
      <c r="AQ40" s="73">
        <f t="shared" si="127"/>
        <v>0</v>
      </c>
      <c r="AR40" s="73">
        <f t="shared" si="128"/>
        <v>0</v>
      </c>
      <c r="AS40" s="47"/>
      <c r="AT40" s="47"/>
      <c r="AU40" s="47"/>
      <c r="AV40" s="47"/>
      <c r="AW40" s="47"/>
      <c r="AX40" s="47"/>
      <c r="AY40" s="47"/>
      <c r="AZ40" s="48"/>
      <c r="BA40" s="43"/>
      <c r="BB40" s="43"/>
      <c r="BC40" s="61">
        <f t="shared" si="129"/>
        <v>0</v>
      </c>
      <c r="BD40" s="61">
        <f t="shared" si="130"/>
        <v>0</v>
      </c>
      <c r="BE40" s="47"/>
      <c r="BF40" s="47"/>
      <c r="BG40" s="47"/>
      <c r="BH40" s="47"/>
      <c r="BI40" s="47"/>
      <c r="BJ40" s="47"/>
      <c r="BK40" s="47"/>
      <c r="BL40" s="48"/>
      <c r="BM40" s="43"/>
      <c r="BN40" s="43"/>
      <c r="BO40" s="61">
        <f t="shared" si="131"/>
        <v>0</v>
      </c>
      <c r="BP40" s="61">
        <f t="shared" si="132"/>
        <v>0</v>
      </c>
      <c r="BQ40" s="47"/>
      <c r="BR40" s="47"/>
      <c r="BS40" s="47"/>
      <c r="BT40" s="47"/>
      <c r="BU40" s="47"/>
      <c r="BV40" s="47"/>
      <c r="BW40" s="47"/>
      <c r="BX40" s="48"/>
      <c r="BY40" s="43"/>
      <c r="BZ40" s="43"/>
      <c r="CA40" s="61">
        <f t="shared" si="133"/>
        <v>54</v>
      </c>
      <c r="CB40" s="61">
        <f t="shared" si="134"/>
        <v>46</v>
      </c>
      <c r="CC40" s="47">
        <v>30</v>
      </c>
      <c r="CD40" s="47">
        <v>10</v>
      </c>
      <c r="CE40" s="47"/>
      <c r="CF40" s="47"/>
      <c r="CG40" s="47">
        <v>6</v>
      </c>
      <c r="CH40" s="47"/>
      <c r="CI40" s="47"/>
      <c r="CJ40" s="162">
        <v>2</v>
      </c>
      <c r="CK40" s="43" t="s">
        <v>61</v>
      </c>
      <c r="CL40" s="43">
        <v>6</v>
      </c>
    </row>
    <row r="41" spans="1:90" ht="23.25" customHeight="1" x14ac:dyDescent="0.25">
      <c r="A41" s="3" t="s">
        <v>21</v>
      </c>
      <c r="B41" s="9" t="s">
        <v>82</v>
      </c>
      <c r="C41" s="73">
        <v>32</v>
      </c>
      <c r="D41" s="73">
        <v>32</v>
      </c>
      <c r="E41" s="47">
        <v>22</v>
      </c>
      <c r="F41" s="47">
        <v>10</v>
      </c>
      <c r="G41" s="47"/>
      <c r="H41" s="47"/>
      <c r="I41" s="47"/>
      <c r="J41" s="47"/>
      <c r="K41" s="47"/>
      <c r="L41" s="48"/>
      <c r="M41" s="161"/>
      <c r="N41" s="160" t="s">
        <v>118</v>
      </c>
      <c r="O41" s="43"/>
      <c r="P41" s="69"/>
      <c r="Q41" s="61">
        <v>0</v>
      </c>
      <c r="R41" s="61">
        <v>0</v>
      </c>
      <c r="S41" s="69"/>
      <c r="T41" s="69"/>
      <c r="U41" s="69"/>
      <c r="V41" s="69"/>
      <c r="W41" s="69"/>
      <c r="X41" s="69"/>
      <c r="Y41" s="69"/>
      <c r="Z41" s="60"/>
      <c r="AA41" s="50"/>
      <c r="AB41" s="50"/>
      <c r="AC41" s="61">
        <v>0</v>
      </c>
      <c r="AD41" s="61">
        <v>0</v>
      </c>
      <c r="AE41" s="69"/>
      <c r="AF41" s="69"/>
      <c r="AG41" s="69"/>
      <c r="AH41" s="69"/>
      <c r="AI41" s="69"/>
      <c r="AJ41" s="69"/>
      <c r="AK41" s="69"/>
      <c r="AL41" s="60"/>
      <c r="AM41" s="50"/>
      <c r="AN41" s="50"/>
      <c r="AO41" s="50"/>
      <c r="AP41" s="50"/>
      <c r="AQ41" s="73">
        <f t="shared" si="127"/>
        <v>0</v>
      </c>
      <c r="AR41" s="73">
        <f t="shared" si="128"/>
        <v>0</v>
      </c>
      <c r="AS41" s="69"/>
      <c r="AT41" s="69"/>
      <c r="AU41" s="69"/>
      <c r="AV41" s="69"/>
      <c r="AW41" s="69"/>
      <c r="AX41" s="69"/>
      <c r="AY41" s="69"/>
      <c r="AZ41" s="60"/>
      <c r="BA41" s="50"/>
      <c r="BB41" s="50"/>
      <c r="BC41" s="61">
        <f t="shared" si="129"/>
        <v>32</v>
      </c>
      <c r="BD41" s="61">
        <f t="shared" si="130"/>
        <v>32</v>
      </c>
      <c r="BE41" s="47">
        <v>22</v>
      </c>
      <c r="BF41" s="47">
        <v>10</v>
      </c>
      <c r="BG41" s="47"/>
      <c r="BH41" s="47"/>
      <c r="BI41" s="47"/>
      <c r="BJ41" s="47"/>
      <c r="BK41" s="47"/>
      <c r="BL41" s="48"/>
      <c r="BM41" s="50" t="s">
        <v>118</v>
      </c>
      <c r="BN41" s="50"/>
      <c r="BO41" s="61">
        <f t="shared" si="131"/>
        <v>0</v>
      </c>
      <c r="BP41" s="61">
        <f t="shared" si="132"/>
        <v>0</v>
      </c>
      <c r="BQ41" s="69"/>
      <c r="BR41" s="69"/>
      <c r="BS41" s="69"/>
      <c r="BT41" s="69"/>
      <c r="BU41" s="69"/>
      <c r="BV41" s="69"/>
      <c r="BW41" s="69"/>
      <c r="BX41" s="60"/>
      <c r="BY41" s="50"/>
      <c r="BZ41" s="50"/>
      <c r="CA41" s="61">
        <f t="shared" si="133"/>
        <v>0</v>
      </c>
      <c r="CB41" s="61">
        <f t="shared" si="134"/>
        <v>0</v>
      </c>
      <c r="CC41" s="69"/>
      <c r="CD41" s="69"/>
      <c r="CE41" s="69"/>
      <c r="CF41" s="69"/>
      <c r="CG41" s="69"/>
      <c r="CH41" s="69"/>
      <c r="CI41" s="69"/>
      <c r="CJ41" s="60"/>
      <c r="CK41" s="50"/>
      <c r="CL41" s="50"/>
    </row>
    <row r="42" spans="1:90" ht="24" customHeight="1" x14ac:dyDescent="0.25">
      <c r="A42" s="3" t="s">
        <v>22</v>
      </c>
      <c r="B42" s="12" t="s">
        <v>83</v>
      </c>
      <c r="C42" s="73">
        <v>38</v>
      </c>
      <c r="D42" s="73">
        <v>38</v>
      </c>
      <c r="E42" s="47">
        <v>26</v>
      </c>
      <c r="F42" s="47">
        <v>8</v>
      </c>
      <c r="G42" s="47"/>
      <c r="H42" s="47"/>
      <c r="I42" s="47">
        <v>4</v>
      </c>
      <c r="J42" s="47"/>
      <c r="K42" s="47"/>
      <c r="L42" s="48"/>
      <c r="M42" s="161"/>
      <c r="N42" s="160" t="s">
        <v>54</v>
      </c>
      <c r="O42" s="43"/>
      <c r="P42" s="47"/>
      <c r="Q42" s="61">
        <v>0</v>
      </c>
      <c r="R42" s="61">
        <v>0</v>
      </c>
      <c r="S42" s="47"/>
      <c r="T42" s="47"/>
      <c r="U42" s="47"/>
      <c r="V42" s="47"/>
      <c r="W42" s="47"/>
      <c r="X42" s="47"/>
      <c r="Y42" s="47"/>
      <c r="Z42" s="48"/>
      <c r="AA42" s="43"/>
      <c r="AB42" s="50"/>
      <c r="AC42" s="61">
        <v>0</v>
      </c>
      <c r="AD42" s="73">
        <v>0</v>
      </c>
      <c r="AE42" s="47"/>
      <c r="AF42" s="47"/>
      <c r="AG42" s="47"/>
      <c r="AH42" s="47"/>
      <c r="AI42" s="47"/>
      <c r="AJ42" s="47"/>
      <c r="AK42" s="47"/>
      <c r="AL42" s="48"/>
      <c r="AM42" s="43"/>
      <c r="AN42" s="43"/>
      <c r="AO42" s="43"/>
      <c r="AP42" s="43"/>
      <c r="AQ42" s="73">
        <f t="shared" si="127"/>
        <v>0</v>
      </c>
      <c r="AR42" s="73">
        <f t="shared" si="128"/>
        <v>0</v>
      </c>
      <c r="AS42" s="47"/>
      <c r="AT42" s="47"/>
      <c r="AU42" s="47"/>
      <c r="AV42" s="47"/>
      <c r="AW42" s="47"/>
      <c r="AX42" s="47"/>
      <c r="AY42" s="47"/>
      <c r="AZ42" s="48"/>
      <c r="BA42" s="43"/>
      <c r="BB42" s="43"/>
      <c r="BC42" s="61">
        <f t="shared" si="129"/>
        <v>0</v>
      </c>
      <c r="BD42" s="61">
        <f t="shared" si="130"/>
        <v>0</v>
      </c>
      <c r="BE42" s="47"/>
      <c r="BF42" s="47"/>
      <c r="BG42" s="47"/>
      <c r="BH42" s="47"/>
      <c r="BI42" s="47"/>
      <c r="BJ42" s="47"/>
      <c r="BK42" s="47"/>
      <c r="BL42" s="48"/>
      <c r="BM42" s="43"/>
      <c r="BN42" s="50"/>
      <c r="BO42" s="61">
        <f t="shared" si="131"/>
        <v>38</v>
      </c>
      <c r="BP42" s="61">
        <f t="shared" si="132"/>
        <v>38</v>
      </c>
      <c r="BQ42" s="47">
        <v>26</v>
      </c>
      <c r="BR42" s="47">
        <v>8</v>
      </c>
      <c r="BS42" s="47"/>
      <c r="BT42" s="47"/>
      <c r="BU42" s="47">
        <v>4</v>
      </c>
      <c r="BV42" s="47"/>
      <c r="BW42" s="47"/>
      <c r="BX42" s="60"/>
      <c r="BY42" s="50" t="s">
        <v>54</v>
      </c>
      <c r="BZ42" s="50"/>
      <c r="CA42" s="61">
        <f t="shared" si="133"/>
        <v>0</v>
      </c>
      <c r="CB42" s="61">
        <f t="shared" si="134"/>
        <v>0</v>
      </c>
      <c r="CC42" s="69"/>
      <c r="CD42" s="69"/>
      <c r="CE42" s="69"/>
      <c r="CF42" s="69"/>
      <c r="CG42" s="69"/>
      <c r="CH42" s="69"/>
      <c r="CI42" s="69"/>
      <c r="CJ42" s="60"/>
      <c r="CK42" s="43"/>
      <c r="CL42" s="43"/>
    </row>
    <row r="43" spans="1:90" ht="69.75" customHeight="1" x14ac:dyDescent="0.25">
      <c r="A43" s="3" t="s">
        <v>24</v>
      </c>
      <c r="B43" s="12" t="s">
        <v>122</v>
      </c>
      <c r="C43" s="73">
        <v>100</v>
      </c>
      <c r="D43" s="73">
        <v>90</v>
      </c>
      <c r="E43" s="47">
        <v>2</v>
      </c>
      <c r="F43" s="47">
        <v>72</v>
      </c>
      <c r="G43" s="47">
        <v>4</v>
      </c>
      <c r="H43" s="47"/>
      <c r="I43" s="47">
        <v>12</v>
      </c>
      <c r="J43" s="47"/>
      <c r="K43" s="47"/>
      <c r="L43" s="48">
        <v>4</v>
      </c>
      <c r="M43" s="161">
        <v>64</v>
      </c>
      <c r="N43" s="160" t="s">
        <v>61</v>
      </c>
      <c r="O43" s="43">
        <v>6</v>
      </c>
      <c r="P43" s="47"/>
      <c r="Q43" s="61">
        <v>0</v>
      </c>
      <c r="R43" s="61">
        <v>0</v>
      </c>
      <c r="S43" s="47"/>
      <c r="T43" s="47"/>
      <c r="U43" s="47"/>
      <c r="V43" s="47"/>
      <c r="W43" s="47"/>
      <c r="X43" s="47"/>
      <c r="Y43" s="47"/>
      <c r="Z43" s="48"/>
      <c r="AA43" s="43"/>
      <c r="AB43" s="43"/>
      <c r="AC43" s="73">
        <v>0</v>
      </c>
      <c r="AD43" s="61">
        <v>0</v>
      </c>
      <c r="AE43" s="47"/>
      <c r="AF43" s="47"/>
      <c r="AG43" s="47"/>
      <c r="AH43" s="47"/>
      <c r="AI43" s="47"/>
      <c r="AJ43" s="47"/>
      <c r="AK43" s="47"/>
      <c r="AL43" s="48"/>
      <c r="AM43" s="43"/>
      <c r="AN43" s="74"/>
      <c r="AO43" s="50"/>
      <c r="AP43" s="50"/>
      <c r="AQ43" s="73">
        <f t="shared" si="127"/>
        <v>0</v>
      </c>
      <c r="AR43" s="73">
        <f t="shared" si="128"/>
        <v>0</v>
      </c>
      <c r="AS43" s="47"/>
      <c r="AT43" s="47"/>
      <c r="AU43" s="47"/>
      <c r="AV43" s="47"/>
      <c r="AW43" s="47"/>
      <c r="AX43" s="47"/>
      <c r="AY43" s="47"/>
      <c r="AZ43" s="48"/>
      <c r="BA43" s="43"/>
      <c r="BB43" s="50"/>
      <c r="BC43" s="61">
        <f t="shared" si="129"/>
        <v>50</v>
      </c>
      <c r="BD43" s="61">
        <f t="shared" si="130"/>
        <v>48</v>
      </c>
      <c r="BE43" s="47"/>
      <c r="BF43" s="47">
        <v>42</v>
      </c>
      <c r="BG43" s="47">
        <v>4</v>
      </c>
      <c r="BH43" s="47"/>
      <c r="BI43" s="47">
        <v>2</v>
      </c>
      <c r="BJ43" s="47"/>
      <c r="BK43" s="47"/>
      <c r="BL43" s="48">
        <v>2</v>
      </c>
      <c r="BM43" s="43"/>
      <c r="BN43" s="43"/>
      <c r="BO43" s="61">
        <f>BQ43+BR43+BS43+BT43+BU43+BV43+BW43+BX43+BZ43</f>
        <v>36</v>
      </c>
      <c r="BP43" s="61">
        <f>SUM(BQ43:BV43)</f>
        <v>36</v>
      </c>
      <c r="BQ43" s="47">
        <v>2</v>
      </c>
      <c r="BR43" s="47">
        <v>28</v>
      </c>
      <c r="BS43" s="47"/>
      <c r="BT43" s="47"/>
      <c r="BU43" s="47">
        <v>6</v>
      </c>
      <c r="BV43" s="47"/>
      <c r="BW43" s="69"/>
      <c r="BX43" s="60"/>
      <c r="BY43" s="50"/>
      <c r="BZ43" s="50"/>
      <c r="CA43" s="61">
        <f>CC43+CD43+CE43+CF43+CG43+CH43+CI43+CJ43+CL43</f>
        <v>14</v>
      </c>
      <c r="CB43" s="61">
        <f>SUM(CC43:CH43)</f>
        <v>6</v>
      </c>
      <c r="CC43" s="69"/>
      <c r="CD43" s="69">
        <v>2</v>
      </c>
      <c r="CE43" s="69"/>
      <c r="CF43" s="69"/>
      <c r="CG43" s="69">
        <v>4</v>
      </c>
      <c r="CH43" s="69"/>
      <c r="CI43" s="69"/>
      <c r="CJ43" s="70">
        <v>2</v>
      </c>
      <c r="CK43" s="43" t="s">
        <v>61</v>
      </c>
      <c r="CL43" s="43">
        <v>6</v>
      </c>
    </row>
    <row r="44" spans="1:90" ht="26.25" customHeight="1" x14ac:dyDescent="0.25">
      <c r="A44" s="6" t="s">
        <v>43</v>
      </c>
      <c r="B44" s="12" t="s">
        <v>23</v>
      </c>
      <c r="C44" s="73">
        <v>68</v>
      </c>
      <c r="D44" s="73">
        <v>66</v>
      </c>
      <c r="E44" s="47">
        <v>44</v>
      </c>
      <c r="F44" s="47">
        <v>20</v>
      </c>
      <c r="G44" s="47"/>
      <c r="H44" s="47"/>
      <c r="I44" s="47">
        <v>2</v>
      </c>
      <c r="J44" s="47"/>
      <c r="K44" s="47"/>
      <c r="L44" s="48">
        <v>2</v>
      </c>
      <c r="M44" s="161"/>
      <c r="N44" s="160" t="s">
        <v>54</v>
      </c>
      <c r="O44" s="43"/>
      <c r="P44" s="47"/>
      <c r="Q44" s="61">
        <v>0</v>
      </c>
      <c r="R44" s="61">
        <v>0</v>
      </c>
      <c r="S44" s="47"/>
      <c r="T44" s="47"/>
      <c r="U44" s="47"/>
      <c r="V44" s="47"/>
      <c r="W44" s="47"/>
      <c r="X44" s="47"/>
      <c r="Y44" s="47"/>
      <c r="Z44" s="48"/>
      <c r="AA44" s="43"/>
      <c r="AB44" s="43"/>
      <c r="AC44" s="73">
        <v>0</v>
      </c>
      <c r="AD44" s="61">
        <v>0</v>
      </c>
      <c r="AE44" s="47"/>
      <c r="AF44" s="47"/>
      <c r="AG44" s="47"/>
      <c r="AH44" s="47"/>
      <c r="AI44" s="47"/>
      <c r="AJ44" s="47"/>
      <c r="AK44" s="47"/>
      <c r="AL44" s="48"/>
      <c r="AM44" s="43"/>
      <c r="AN44" s="74"/>
      <c r="AO44" s="50"/>
      <c r="AP44" s="50"/>
      <c r="AQ44" s="73">
        <f t="shared" si="127"/>
        <v>35</v>
      </c>
      <c r="AR44" s="73">
        <f t="shared" si="128"/>
        <v>35</v>
      </c>
      <c r="AS44" s="47">
        <v>23</v>
      </c>
      <c r="AT44" s="47">
        <v>10</v>
      </c>
      <c r="AU44" s="47"/>
      <c r="AV44" s="47"/>
      <c r="AW44" s="47">
        <v>2</v>
      </c>
      <c r="AX44" s="47"/>
      <c r="AY44" s="47"/>
      <c r="AZ44" s="48"/>
      <c r="BA44" s="43"/>
      <c r="BB44" s="43"/>
      <c r="BC44" s="61">
        <f t="shared" si="129"/>
        <v>33</v>
      </c>
      <c r="BD44" s="61">
        <f t="shared" si="130"/>
        <v>31</v>
      </c>
      <c r="BE44" s="47">
        <v>21</v>
      </c>
      <c r="BF44" s="47">
        <v>10</v>
      </c>
      <c r="BG44" s="47"/>
      <c r="BH44" s="47"/>
      <c r="BI44" s="47"/>
      <c r="BJ44" s="47"/>
      <c r="BK44" s="47"/>
      <c r="BL44" s="48">
        <v>2</v>
      </c>
      <c r="BM44" s="43" t="s">
        <v>54</v>
      </c>
      <c r="BN44" s="50"/>
      <c r="BO44" s="61">
        <f t="shared" si="131"/>
        <v>0</v>
      </c>
      <c r="BP44" s="61">
        <f t="shared" si="132"/>
        <v>0</v>
      </c>
      <c r="BQ44" s="69"/>
      <c r="BR44" s="69"/>
      <c r="BS44" s="69"/>
      <c r="BT44" s="69"/>
      <c r="BU44" s="69"/>
      <c r="BV44" s="69"/>
      <c r="BW44" s="69"/>
      <c r="BX44" s="60"/>
      <c r="BY44" s="50"/>
      <c r="BZ44" s="50"/>
      <c r="CA44" s="61">
        <f t="shared" si="133"/>
        <v>0</v>
      </c>
      <c r="CB44" s="61">
        <f t="shared" si="134"/>
        <v>0</v>
      </c>
      <c r="CC44" s="69"/>
      <c r="CD44" s="69"/>
      <c r="CE44" s="69"/>
      <c r="CF44" s="69"/>
      <c r="CG44" s="69"/>
      <c r="CH44" s="69"/>
      <c r="CI44" s="69"/>
      <c r="CJ44" s="60"/>
      <c r="CK44" s="43"/>
      <c r="CL44" s="43"/>
    </row>
    <row r="45" spans="1:90" ht="24.75" customHeight="1" x14ac:dyDescent="0.25">
      <c r="A45" s="16" t="s">
        <v>123</v>
      </c>
      <c r="B45" s="122" t="s">
        <v>124</v>
      </c>
      <c r="C45" s="73">
        <v>32</v>
      </c>
      <c r="D45" s="73">
        <v>32</v>
      </c>
      <c r="E45" s="47">
        <v>26</v>
      </c>
      <c r="F45" s="47">
        <v>6</v>
      </c>
      <c r="G45" s="47"/>
      <c r="H45" s="47"/>
      <c r="I45" s="47"/>
      <c r="J45" s="47"/>
      <c r="K45" s="47"/>
      <c r="L45" s="48"/>
      <c r="M45" s="161">
        <v>32</v>
      </c>
      <c r="N45" s="160" t="s">
        <v>54</v>
      </c>
      <c r="O45" s="43"/>
      <c r="P45" s="47"/>
      <c r="Q45" s="61">
        <v>0</v>
      </c>
      <c r="R45" s="61">
        <v>0</v>
      </c>
      <c r="S45" s="47"/>
      <c r="T45" s="47"/>
      <c r="U45" s="47"/>
      <c r="V45" s="47"/>
      <c r="W45" s="47"/>
      <c r="X45" s="47"/>
      <c r="Y45" s="47"/>
      <c r="Z45" s="48"/>
      <c r="AA45" s="43"/>
      <c r="AB45" s="43"/>
      <c r="AC45" s="73">
        <v>0</v>
      </c>
      <c r="AD45" s="61">
        <v>0</v>
      </c>
      <c r="AE45" s="47"/>
      <c r="AF45" s="47"/>
      <c r="AG45" s="47"/>
      <c r="AH45" s="47"/>
      <c r="AI45" s="47"/>
      <c r="AJ45" s="47"/>
      <c r="AK45" s="47"/>
      <c r="AL45" s="48"/>
      <c r="AM45" s="43"/>
      <c r="AN45" s="74"/>
      <c r="AO45" s="50"/>
      <c r="AP45" s="50"/>
      <c r="AQ45" s="73">
        <f t="shared" si="127"/>
        <v>32</v>
      </c>
      <c r="AR45" s="73">
        <f t="shared" si="128"/>
        <v>32</v>
      </c>
      <c r="AS45" s="47">
        <v>26</v>
      </c>
      <c r="AT45" s="47">
        <v>6</v>
      </c>
      <c r="AU45" s="47"/>
      <c r="AV45" s="47"/>
      <c r="AW45" s="47"/>
      <c r="AX45" s="47"/>
      <c r="AY45" s="47"/>
      <c r="AZ45" s="48"/>
      <c r="BA45" s="43" t="s">
        <v>54</v>
      </c>
      <c r="BB45" s="43"/>
      <c r="BC45" s="61">
        <f t="shared" si="129"/>
        <v>0</v>
      </c>
      <c r="BD45" s="61">
        <f t="shared" si="130"/>
        <v>0</v>
      </c>
      <c r="BE45" s="47"/>
      <c r="BF45" s="47"/>
      <c r="BG45" s="47"/>
      <c r="BH45" s="47"/>
      <c r="BI45" s="47"/>
      <c r="BJ45" s="47"/>
      <c r="BK45" s="47"/>
      <c r="BL45" s="48"/>
      <c r="BM45" s="43"/>
      <c r="BN45" s="50"/>
      <c r="BO45" s="61">
        <f t="shared" si="131"/>
        <v>0</v>
      </c>
      <c r="BP45" s="61">
        <f t="shared" si="132"/>
        <v>0</v>
      </c>
      <c r="BQ45" s="69"/>
      <c r="BR45" s="69"/>
      <c r="BS45" s="69"/>
      <c r="BT45" s="69"/>
      <c r="BU45" s="69"/>
      <c r="BV45" s="69"/>
      <c r="BW45" s="69"/>
      <c r="BX45" s="60"/>
      <c r="BY45" s="50"/>
      <c r="BZ45" s="50"/>
      <c r="CA45" s="61">
        <f t="shared" si="133"/>
        <v>0</v>
      </c>
      <c r="CB45" s="61">
        <f t="shared" si="134"/>
        <v>0</v>
      </c>
      <c r="CC45" s="69"/>
      <c r="CD45" s="69"/>
      <c r="CE45" s="69"/>
      <c r="CF45" s="69"/>
      <c r="CG45" s="69"/>
      <c r="CH45" s="69"/>
      <c r="CI45" s="69"/>
      <c r="CJ45" s="60"/>
      <c r="CK45" s="43"/>
      <c r="CL45" s="43"/>
    </row>
    <row r="46" spans="1:90" ht="13.5" customHeight="1" thickBot="1" x14ac:dyDescent="0.3">
      <c r="A46" s="16" t="s">
        <v>144</v>
      </c>
      <c r="B46" s="122" t="s">
        <v>125</v>
      </c>
      <c r="C46" s="72">
        <v>50</v>
      </c>
      <c r="D46" s="72">
        <v>48</v>
      </c>
      <c r="E46" s="52">
        <v>26</v>
      </c>
      <c r="F46" s="52">
        <v>20</v>
      </c>
      <c r="G46" s="52"/>
      <c r="H46" s="52"/>
      <c r="I46" s="52">
        <v>2</v>
      </c>
      <c r="J46" s="52"/>
      <c r="K46" s="52"/>
      <c r="L46" s="53">
        <v>2</v>
      </c>
      <c r="M46" s="185">
        <v>50</v>
      </c>
      <c r="N46" s="186" t="s">
        <v>54</v>
      </c>
      <c r="O46" s="114"/>
      <c r="P46" s="52"/>
      <c r="Q46" s="66">
        <v>0</v>
      </c>
      <c r="R46" s="66">
        <v>0</v>
      </c>
      <c r="S46" s="52"/>
      <c r="T46" s="52"/>
      <c r="U46" s="52"/>
      <c r="V46" s="52"/>
      <c r="W46" s="52"/>
      <c r="X46" s="52"/>
      <c r="Y46" s="52"/>
      <c r="Z46" s="53"/>
      <c r="AA46" s="114"/>
      <c r="AB46" s="114"/>
      <c r="AC46" s="72">
        <v>0</v>
      </c>
      <c r="AD46" s="66">
        <v>0</v>
      </c>
      <c r="AE46" s="52"/>
      <c r="AF46" s="52"/>
      <c r="AG46" s="52"/>
      <c r="AH46" s="52"/>
      <c r="AI46" s="52"/>
      <c r="AJ46" s="52"/>
      <c r="AK46" s="52"/>
      <c r="AL46" s="53"/>
      <c r="AM46" s="114"/>
      <c r="AN46" s="187"/>
      <c r="AO46" s="65"/>
      <c r="AP46" s="65"/>
      <c r="AQ46" s="72">
        <f t="shared" si="127"/>
        <v>0</v>
      </c>
      <c r="AR46" s="72">
        <f t="shared" si="128"/>
        <v>0</v>
      </c>
      <c r="AS46" s="52"/>
      <c r="AT46" s="52"/>
      <c r="AU46" s="52"/>
      <c r="AV46" s="52"/>
      <c r="AW46" s="52"/>
      <c r="AX46" s="52"/>
      <c r="AY46" s="52"/>
      <c r="AZ46" s="53"/>
      <c r="BA46" s="114"/>
      <c r="BB46" s="114"/>
      <c r="BC46" s="66">
        <f t="shared" si="129"/>
        <v>50</v>
      </c>
      <c r="BD46" s="66">
        <f t="shared" si="130"/>
        <v>48</v>
      </c>
      <c r="BE46" s="52">
        <v>26</v>
      </c>
      <c r="BF46" s="52">
        <v>20</v>
      </c>
      <c r="BG46" s="52"/>
      <c r="BH46" s="52"/>
      <c r="BI46" s="52">
        <v>2</v>
      </c>
      <c r="BJ46" s="52"/>
      <c r="BK46" s="52"/>
      <c r="BL46" s="53">
        <v>2</v>
      </c>
      <c r="BM46" s="114" t="s">
        <v>54</v>
      </c>
      <c r="BN46" s="65"/>
      <c r="BO46" s="66">
        <f t="shared" si="131"/>
        <v>0</v>
      </c>
      <c r="BP46" s="66">
        <f t="shared" si="132"/>
        <v>0</v>
      </c>
      <c r="BQ46" s="71"/>
      <c r="BR46" s="71"/>
      <c r="BS46" s="71"/>
      <c r="BT46" s="71"/>
      <c r="BU46" s="71"/>
      <c r="BV46" s="71"/>
      <c r="BW46" s="71"/>
      <c r="BX46" s="64"/>
      <c r="BY46" s="65"/>
      <c r="BZ46" s="65"/>
      <c r="CA46" s="66">
        <f t="shared" si="133"/>
        <v>0</v>
      </c>
      <c r="CB46" s="66">
        <f t="shared" si="134"/>
        <v>0</v>
      </c>
      <c r="CC46" s="71"/>
      <c r="CD46" s="71"/>
      <c r="CE46" s="71"/>
      <c r="CF46" s="71"/>
      <c r="CG46" s="71"/>
      <c r="CH46" s="71"/>
      <c r="CI46" s="71"/>
      <c r="CJ46" s="64"/>
      <c r="CK46" s="114"/>
      <c r="CL46" s="114"/>
    </row>
    <row r="47" spans="1:90" ht="21.75" customHeight="1" thickBot="1" x14ac:dyDescent="0.3">
      <c r="A47" s="17" t="s">
        <v>103</v>
      </c>
      <c r="B47" s="188" t="s">
        <v>143</v>
      </c>
      <c r="C47" s="189">
        <f>C48+C49</f>
        <v>64</v>
      </c>
      <c r="D47" s="189">
        <f t="shared" ref="D47:CB47" si="135">D48+D49</f>
        <v>64</v>
      </c>
      <c r="E47" s="189">
        <f t="shared" si="135"/>
        <v>36</v>
      </c>
      <c r="F47" s="189">
        <f t="shared" si="135"/>
        <v>26</v>
      </c>
      <c r="G47" s="189">
        <f t="shared" si="135"/>
        <v>0</v>
      </c>
      <c r="H47" s="189">
        <f t="shared" si="135"/>
        <v>0</v>
      </c>
      <c r="I47" s="189">
        <f t="shared" si="135"/>
        <v>2</v>
      </c>
      <c r="J47" s="189">
        <f t="shared" si="135"/>
        <v>0</v>
      </c>
      <c r="K47" s="189">
        <f t="shared" si="135"/>
        <v>0</v>
      </c>
      <c r="L47" s="189">
        <f t="shared" si="135"/>
        <v>0</v>
      </c>
      <c r="M47" s="189">
        <f t="shared" si="135"/>
        <v>64</v>
      </c>
      <c r="N47" s="190"/>
      <c r="O47" s="190">
        <f t="shared" si="135"/>
        <v>0</v>
      </c>
      <c r="P47" s="189">
        <f t="shared" si="135"/>
        <v>0</v>
      </c>
      <c r="Q47" s="189">
        <f t="shared" si="135"/>
        <v>0</v>
      </c>
      <c r="R47" s="80">
        <f t="shared" si="135"/>
        <v>0</v>
      </c>
      <c r="S47" s="189">
        <f t="shared" si="135"/>
        <v>0</v>
      </c>
      <c r="T47" s="189">
        <f t="shared" si="135"/>
        <v>0</v>
      </c>
      <c r="U47" s="189">
        <f t="shared" si="135"/>
        <v>0</v>
      </c>
      <c r="V47" s="189">
        <f t="shared" si="135"/>
        <v>0</v>
      </c>
      <c r="W47" s="189">
        <f t="shared" si="135"/>
        <v>0</v>
      </c>
      <c r="X47" s="189"/>
      <c r="Y47" s="189">
        <f t="shared" si="135"/>
        <v>0</v>
      </c>
      <c r="Z47" s="189">
        <f t="shared" si="135"/>
        <v>0</v>
      </c>
      <c r="AA47" s="190">
        <f t="shared" si="135"/>
        <v>0</v>
      </c>
      <c r="AB47" s="190">
        <f t="shared" si="135"/>
        <v>0</v>
      </c>
      <c r="AC47" s="189">
        <v>0</v>
      </c>
      <c r="AD47" s="189">
        <f t="shared" si="135"/>
        <v>0</v>
      </c>
      <c r="AE47" s="189">
        <f t="shared" si="135"/>
        <v>0</v>
      </c>
      <c r="AF47" s="189">
        <f t="shared" si="135"/>
        <v>0</v>
      </c>
      <c r="AG47" s="189">
        <f t="shared" si="135"/>
        <v>0</v>
      </c>
      <c r="AH47" s="189">
        <f t="shared" si="135"/>
        <v>0</v>
      </c>
      <c r="AI47" s="189">
        <f t="shared" si="135"/>
        <v>0</v>
      </c>
      <c r="AJ47" s="189"/>
      <c r="AK47" s="189">
        <f t="shared" si="135"/>
        <v>0</v>
      </c>
      <c r="AL47" s="189">
        <f t="shared" si="135"/>
        <v>0</v>
      </c>
      <c r="AM47" s="189">
        <f t="shared" si="135"/>
        <v>0</v>
      </c>
      <c r="AN47" s="189">
        <f t="shared" si="135"/>
        <v>0</v>
      </c>
      <c r="AO47" s="190"/>
      <c r="AP47" s="190">
        <f t="shared" si="135"/>
        <v>0</v>
      </c>
      <c r="AQ47" s="189"/>
      <c r="AR47" s="189">
        <f t="shared" si="128"/>
        <v>0</v>
      </c>
      <c r="AS47" s="189">
        <f t="shared" si="135"/>
        <v>0</v>
      </c>
      <c r="AT47" s="189">
        <f t="shared" si="135"/>
        <v>0</v>
      </c>
      <c r="AU47" s="189">
        <f t="shared" si="135"/>
        <v>0</v>
      </c>
      <c r="AV47" s="189">
        <f t="shared" si="135"/>
        <v>0</v>
      </c>
      <c r="AW47" s="189">
        <f t="shared" si="135"/>
        <v>0</v>
      </c>
      <c r="AX47" s="189"/>
      <c r="AY47" s="189">
        <f t="shared" si="135"/>
        <v>0</v>
      </c>
      <c r="AZ47" s="189">
        <f t="shared" si="135"/>
        <v>0</v>
      </c>
      <c r="BA47" s="190"/>
      <c r="BB47" s="190">
        <f t="shared" si="135"/>
        <v>0</v>
      </c>
      <c r="BC47" s="189">
        <f t="shared" si="135"/>
        <v>32</v>
      </c>
      <c r="BD47" s="80">
        <f t="shared" si="135"/>
        <v>32</v>
      </c>
      <c r="BE47" s="189">
        <f t="shared" si="135"/>
        <v>16</v>
      </c>
      <c r="BF47" s="189">
        <f t="shared" si="135"/>
        <v>16</v>
      </c>
      <c r="BG47" s="189">
        <f t="shared" si="135"/>
        <v>0</v>
      </c>
      <c r="BH47" s="189">
        <f t="shared" si="135"/>
        <v>0</v>
      </c>
      <c r="BI47" s="189">
        <f t="shared" si="135"/>
        <v>0</v>
      </c>
      <c r="BJ47" s="189">
        <f t="shared" si="135"/>
        <v>0</v>
      </c>
      <c r="BK47" s="189">
        <f t="shared" si="135"/>
        <v>0</v>
      </c>
      <c r="BL47" s="189">
        <f t="shared" si="135"/>
        <v>0</v>
      </c>
      <c r="BM47" s="190"/>
      <c r="BN47" s="190">
        <f t="shared" si="135"/>
        <v>0</v>
      </c>
      <c r="BO47" s="189">
        <f t="shared" si="135"/>
        <v>32</v>
      </c>
      <c r="BP47" s="80">
        <f t="shared" si="135"/>
        <v>32</v>
      </c>
      <c r="BQ47" s="189">
        <f t="shared" si="135"/>
        <v>20</v>
      </c>
      <c r="BR47" s="189">
        <f t="shared" si="135"/>
        <v>10</v>
      </c>
      <c r="BS47" s="189">
        <f t="shared" si="135"/>
        <v>0</v>
      </c>
      <c r="BT47" s="189">
        <f t="shared" si="135"/>
        <v>0</v>
      </c>
      <c r="BU47" s="189">
        <f t="shared" si="135"/>
        <v>2</v>
      </c>
      <c r="BV47" s="189"/>
      <c r="BW47" s="189">
        <f t="shared" si="135"/>
        <v>0</v>
      </c>
      <c r="BX47" s="189">
        <f t="shared" si="135"/>
        <v>0</v>
      </c>
      <c r="BY47" s="190"/>
      <c r="BZ47" s="190">
        <f t="shared" si="135"/>
        <v>0</v>
      </c>
      <c r="CA47" s="189">
        <f t="shared" si="135"/>
        <v>0</v>
      </c>
      <c r="CB47" s="80">
        <f t="shared" si="135"/>
        <v>0</v>
      </c>
      <c r="CC47" s="189">
        <f t="shared" ref="CC47:CL47" si="136">CC48+CC49</f>
        <v>0</v>
      </c>
      <c r="CD47" s="189">
        <f t="shared" si="136"/>
        <v>0</v>
      </c>
      <c r="CE47" s="189">
        <f t="shared" si="136"/>
        <v>0</v>
      </c>
      <c r="CF47" s="189">
        <f t="shared" si="136"/>
        <v>0</v>
      </c>
      <c r="CG47" s="189">
        <f t="shared" si="136"/>
        <v>0</v>
      </c>
      <c r="CH47" s="189">
        <f t="shared" si="136"/>
        <v>0</v>
      </c>
      <c r="CI47" s="189">
        <f t="shared" si="136"/>
        <v>0</v>
      </c>
      <c r="CJ47" s="189">
        <f t="shared" si="136"/>
        <v>0</v>
      </c>
      <c r="CK47" s="190"/>
      <c r="CL47" s="191">
        <f t="shared" si="136"/>
        <v>0</v>
      </c>
    </row>
    <row r="48" spans="1:90" ht="35.25" customHeight="1" x14ac:dyDescent="0.25">
      <c r="A48" s="6" t="s">
        <v>104</v>
      </c>
      <c r="B48" s="30" t="s">
        <v>119</v>
      </c>
      <c r="C48" s="68">
        <v>32</v>
      </c>
      <c r="D48" s="68">
        <v>32</v>
      </c>
      <c r="E48" s="32">
        <v>16</v>
      </c>
      <c r="F48" s="32">
        <v>16</v>
      </c>
      <c r="G48" s="32"/>
      <c r="H48" s="32"/>
      <c r="I48" s="32"/>
      <c r="J48" s="32"/>
      <c r="K48" s="32"/>
      <c r="L48" s="34"/>
      <c r="M48" s="34">
        <v>32</v>
      </c>
      <c r="N48" s="115" t="s">
        <v>118</v>
      </c>
      <c r="O48" s="115"/>
      <c r="P48" s="32"/>
      <c r="Q48" s="58">
        <v>0</v>
      </c>
      <c r="R48" s="58">
        <v>0</v>
      </c>
      <c r="S48" s="32"/>
      <c r="T48" s="32"/>
      <c r="U48" s="32"/>
      <c r="V48" s="32"/>
      <c r="W48" s="32"/>
      <c r="X48" s="32"/>
      <c r="Y48" s="32"/>
      <c r="Z48" s="34"/>
      <c r="AA48" s="115"/>
      <c r="AB48" s="115"/>
      <c r="AC48" s="68">
        <v>0</v>
      </c>
      <c r="AD48" s="68">
        <v>0</v>
      </c>
      <c r="AE48" s="32"/>
      <c r="AF48" s="32"/>
      <c r="AG48" s="32"/>
      <c r="AH48" s="32"/>
      <c r="AI48" s="32"/>
      <c r="AJ48" s="32"/>
      <c r="AK48" s="32"/>
      <c r="AL48" s="34"/>
      <c r="AM48" s="115"/>
      <c r="AN48" s="115"/>
      <c r="AO48" s="115"/>
      <c r="AP48" s="115"/>
      <c r="AQ48" s="68"/>
      <c r="AR48" s="68">
        <f t="shared" si="128"/>
        <v>0</v>
      </c>
      <c r="AS48" s="32"/>
      <c r="AT48" s="32"/>
      <c r="AU48" s="32"/>
      <c r="AV48" s="32"/>
      <c r="AW48" s="32"/>
      <c r="AX48" s="32"/>
      <c r="AY48" s="32"/>
      <c r="AZ48" s="34"/>
      <c r="BA48" s="115"/>
      <c r="BB48" s="115"/>
      <c r="BC48" s="58">
        <f>BE48+BF48+BG48+BH48+BI48+BJ48+BK48+BL48+BN48</f>
        <v>32</v>
      </c>
      <c r="BD48" s="58">
        <f>SUM(BE48:BJ48)</f>
        <v>32</v>
      </c>
      <c r="BE48" s="32">
        <v>16</v>
      </c>
      <c r="BF48" s="32">
        <v>16</v>
      </c>
      <c r="BG48" s="32"/>
      <c r="BH48" s="32"/>
      <c r="BI48" s="32"/>
      <c r="BJ48" s="32"/>
      <c r="BK48" s="32"/>
      <c r="BL48" s="34"/>
      <c r="BM48" s="115" t="s">
        <v>118</v>
      </c>
      <c r="BN48" s="57"/>
      <c r="BO48" s="58">
        <f>BQ48+BR48+BS48+BT48+BU48+BV48+BW48+BX48+BZ48</f>
        <v>0</v>
      </c>
      <c r="BP48" s="58">
        <f>SUM(BQ48:BV48)</f>
        <v>0</v>
      </c>
      <c r="BQ48" s="67"/>
      <c r="BR48" s="67"/>
      <c r="BS48" s="67"/>
      <c r="BT48" s="67"/>
      <c r="BU48" s="67"/>
      <c r="BV48" s="67"/>
      <c r="BW48" s="67"/>
      <c r="BX48" s="56"/>
      <c r="BY48" s="57"/>
      <c r="BZ48" s="57"/>
      <c r="CA48" s="58">
        <f>CC48+CD48+CE48+CF48+CG48+CH48+CI48+CJ48+CL48</f>
        <v>0</v>
      </c>
      <c r="CB48" s="58">
        <f>SUM(CC48:CH48)</f>
        <v>0</v>
      </c>
      <c r="CC48" s="32"/>
      <c r="CD48" s="32"/>
      <c r="CE48" s="32"/>
      <c r="CF48" s="32"/>
      <c r="CG48" s="67"/>
      <c r="CH48" s="67"/>
      <c r="CI48" s="67"/>
      <c r="CJ48" s="56"/>
      <c r="CK48" s="115"/>
      <c r="CL48" s="57"/>
    </row>
    <row r="49" spans="1:90" ht="36" customHeight="1" thickBot="1" x14ac:dyDescent="0.3">
      <c r="A49" s="51" t="s">
        <v>105</v>
      </c>
      <c r="B49" s="31" t="s">
        <v>120</v>
      </c>
      <c r="C49" s="72">
        <v>32</v>
      </c>
      <c r="D49" s="66">
        <v>32</v>
      </c>
      <c r="E49" s="52">
        <v>20</v>
      </c>
      <c r="F49" s="52">
        <v>10</v>
      </c>
      <c r="G49" s="52"/>
      <c r="H49" s="52"/>
      <c r="I49" s="52">
        <v>2</v>
      </c>
      <c r="J49" s="52"/>
      <c r="K49" s="52"/>
      <c r="L49" s="53"/>
      <c r="M49" s="53">
        <v>32</v>
      </c>
      <c r="N49" s="114" t="s">
        <v>54</v>
      </c>
      <c r="O49" s="114"/>
      <c r="P49" s="52"/>
      <c r="Q49" s="66">
        <v>0</v>
      </c>
      <c r="R49" s="66">
        <v>0</v>
      </c>
      <c r="S49" s="52"/>
      <c r="T49" s="52"/>
      <c r="U49" s="52"/>
      <c r="V49" s="52"/>
      <c r="W49" s="52"/>
      <c r="X49" s="52"/>
      <c r="Y49" s="52"/>
      <c r="Z49" s="53"/>
      <c r="AA49" s="114"/>
      <c r="AB49" s="114"/>
      <c r="AC49" s="72">
        <v>0</v>
      </c>
      <c r="AD49" s="72">
        <v>0</v>
      </c>
      <c r="AE49" s="52"/>
      <c r="AF49" s="52"/>
      <c r="AG49" s="52"/>
      <c r="AH49" s="52"/>
      <c r="AI49" s="52"/>
      <c r="AJ49" s="52"/>
      <c r="AK49" s="52"/>
      <c r="AL49" s="53"/>
      <c r="AM49" s="114"/>
      <c r="AN49" s="114"/>
      <c r="AO49" s="114"/>
      <c r="AP49" s="114"/>
      <c r="AQ49" s="72"/>
      <c r="AR49" s="72">
        <f t="shared" si="128"/>
        <v>0</v>
      </c>
      <c r="AS49" s="52"/>
      <c r="AT49" s="52"/>
      <c r="AU49" s="52"/>
      <c r="AV49" s="52"/>
      <c r="AW49" s="52"/>
      <c r="AX49" s="52"/>
      <c r="AY49" s="52"/>
      <c r="AZ49" s="53"/>
      <c r="BA49" s="114"/>
      <c r="BB49" s="114"/>
      <c r="BC49" s="66">
        <f t="shared" ref="BC49" si="137">BE49+BF49+BG49+BH49+BI49+BJ49+BK49+BL49+BN49</f>
        <v>0</v>
      </c>
      <c r="BD49" s="66">
        <f t="shared" ref="BD49" si="138">SUM(BE49:BJ49)</f>
        <v>0</v>
      </c>
      <c r="BE49" s="52"/>
      <c r="BF49" s="52"/>
      <c r="BG49" s="52"/>
      <c r="BH49" s="52"/>
      <c r="BI49" s="52"/>
      <c r="BJ49" s="52"/>
      <c r="BK49" s="52"/>
      <c r="BL49" s="53"/>
      <c r="BM49" s="114"/>
      <c r="BN49" s="65"/>
      <c r="BO49" s="66">
        <f t="shared" ref="BO49" si="139">BQ49+BR49+BS49+BT49+BU49+BV49+BW49+BX49+BZ49</f>
        <v>32</v>
      </c>
      <c r="BP49" s="66">
        <f t="shared" ref="BP49" si="140">SUM(BQ49:BV49)</f>
        <v>32</v>
      </c>
      <c r="BQ49" s="52">
        <v>20</v>
      </c>
      <c r="BR49" s="52">
        <v>10</v>
      </c>
      <c r="BS49" s="52"/>
      <c r="BT49" s="52"/>
      <c r="BU49" s="52">
        <v>2</v>
      </c>
      <c r="BV49" s="52"/>
      <c r="BW49" s="52"/>
      <c r="BX49" s="64"/>
      <c r="BY49" s="65" t="s">
        <v>54</v>
      </c>
      <c r="BZ49" s="65"/>
      <c r="CA49" s="66">
        <f t="shared" ref="CA49" si="141">CC49+CD49+CE49+CF49+CG49+CH49+CI49+CJ49+CL49</f>
        <v>0</v>
      </c>
      <c r="CB49" s="66">
        <f t="shared" ref="CB49" si="142">SUM(CC49:CH49)</f>
        <v>0</v>
      </c>
      <c r="CC49" s="52"/>
      <c r="CD49" s="52"/>
      <c r="CE49" s="52"/>
      <c r="CF49" s="52"/>
      <c r="CG49" s="71"/>
      <c r="CH49" s="71"/>
      <c r="CI49" s="71"/>
      <c r="CJ49" s="64"/>
      <c r="CK49" s="114"/>
      <c r="CL49" s="65"/>
    </row>
    <row r="50" spans="1:90" ht="16.5" customHeight="1" thickBot="1" x14ac:dyDescent="0.3">
      <c r="A50" s="75" t="s">
        <v>25</v>
      </c>
      <c r="B50" s="123" t="s">
        <v>84</v>
      </c>
      <c r="C50" s="80">
        <f t="shared" ref="C50:M50" si="143">C51+C56+C62+C67+C73+C78</f>
        <v>1411</v>
      </c>
      <c r="D50" s="80">
        <f t="shared" si="143"/>
        <v>671</v>
      </c>
      <c r="E50" s="80">
        <f t="shared" si="143"/>
        <v>354</v>
      </c>
      <c r="F50" s="80">
        <f t="shared" si="143"/>
        <v>309</v>
      </c>
      <c r="G50" s="80">
        <f t="shared" si="143"/>
        <v>2</v>
      </c>
      <c r="H50" s="80">
        <f t="shared" si="143"/>
        <v>0</v>
      </c>
      <c r="I50" s="80">
        <f t="shared" si="143"/>
        <v>48</v>
      </c>
      <c r="J50" s="80">
        <f t="shared" si="143"/>
        <v>20</v>
      </c>
      <c r="K50" s="80">
        <f t="shared" si="143"/>
        <v>432</v>
      </c>
      <c r="L50" s="80">
        <f t="shared" si="143"/>
        <v>24</v>
      </c>
      <c r="M50" s="80">
        <f t="shared" si="143"/>
        <v>507</v>
      </c>
      <c r="N50" s="81"/>
      <c r="O50" s="81">
        <f t="shared" ref="O50:AW50" si="144">O51+O56+O62+O67+O73+O78</f>
        <v>78</v>
      </c>
      <c r="P50" s="80">
        <f t="shared" si="144"/>
        <v>0</v>
      </c>
      <c r="Q50" s="80">
        <f t="shared" si="144"/>
        <v>0</v>
      </c>
      <c r="R50" s="80">
        <f t="shared" si="144"/>
        <v>0</v>
      </c>
      <c r="S50" s="80">
        <f t="shared" si="144"/>
        <v>0</v>
      </c>
      <c r="T50" s="80">
        <f t="shared" si="144"/>
        <v>0</v>
      </c>
      <c r="U50" s="80">
        <f t="shared" si="144"/>
        <v>0</v>
      </c>
      <c r="V50" s="80">
        <f t="shared" si="144"/>
        <v>0</v>
      </c>
      <c r="W50" s="80">
        <f t="shared" si="144"/>
        <v>0</v>
      </c>
      <c r="X50" s="80">
        <f t="shared" si="144"/>
        <v>0</v>
      </c>
      <c r="Y50" s="80">
        <f t="shared" si="144"/>
        <v>0</v>
      </c>
      <c r="Z50" s="80">
        <f t="shared" si="144"/>
        <v>0</v>
      </c>
      <c r="AA50" s="81">
        <f t="shared" si="144"/>
        <v>0</v>
      </c>
      <c r="AB50" s="81">
        <f t="shared" si="144"/>
        <v>0</v>
      </c>
      <c r="AC50" s="80">
        <f t="shared" si="144"/>
        <v>0</v>
      </c>
      <c r="AD50" s="80">
        <f t="shared" si="144"/>
        <v>0</v>
      </c>
      <c r="AE50" s="80">
        <f t="shared" si="144"/>
        <v>0</v>
      </c>
      <c r="AF50" s="80">
        <f t="shared" si="144"/>
        <v>0</v>
      </c>
      <c r="AG50" s="80">
        <f t="shared" si="144"/>
        <v>0</v>
      </c>
      <c r="AH50" s="80">
        <f t="shared" si="144"/>
        <v>0</v>
      </c>
      <c r="AI50" s="80">
        <f t="shared" si="144"/>
        <v>0</v>
      </c>
      <c r="AJ50" s="80">
        <f t="shared" si="144"/>
        <v>0</v>
      </c>
      <c r="AK50" s="80">
        <f t="shared" si="144"/>
        <v>0</v>
      </c>
      <c r="AL50" s="80">
        <f t="shared" si="144"/>
        <v>0</v>
      </c>
      <c r="AM50" s="80">
        <f t="shared" si="144"/>
        <v>0</v>
      </c>
      <c r="AN50" s="80">
        <f t="shared" si="144"/>
        <v>0</v>
      </c>
      <c r="AO50" s="81">
        <f t="shared" si="144"/>
        <v>0</v>
      </c>
      <c r="AP50" s="81">
        <f t="shared" si="144"/>
        <v>0</v>
      </c>
      <c r="AQ50" s="80">
        <f t="shared" si="144"/>
        <v>100</v>
      </c>
      <c r="AR50" s="80">
        <f t="shared" si="144"/>
        <v>96</v>
      </c>
      <c r="AS50" s="80">
        <f t="shared" si="144"/>
        <v>38</v>
      </c>
      <c r="AT50" s="80">
        <f t="shared" si="144"/>
        <v>50</v>
      </c>
      <c r="AU50" s="80">
        <f t="shared" si="144"/>
        <v>0</v>
      </c>
      <c r="AV50" s="80">
        <f t="shared" si="144"/>
        <v>0</v>
      </c>
      <c r="AW50" s="80">
        <f t="shared" si="144"/>
        <v>8</v>
      </c>
      <c r="AX50" s="80"/>
      <c r="AY50" s="80">
        <f>AY51+AY56+AY62+AY67+AY73+AY78</f>
        <v>0</v>
      </c>
      <c r="AZ50" s="80">
        <f>AZ51+AZ56+AZ62+AZ67+AZ73+AZ78</f>
        <v>4</v>
      </c>
      <c r="BA50" s="81"/>
      <c r="BB50" s="81">
        <f t="shared" ref="BB50:BL50" si="145">BB51+BB56+BB62+BB67+BB73+BB78</f>
        <v>0</v>
      </c>
      <c r="BC50" s="80">
        <f t="shared" si="145"/>
        <v>417</v>
      </c>
      <c r="BD50" s="80">
        <f t="shared" si="145"/>
        <v>199</v>
      </c>
      <c r="BE50" s="80">
        <f t="shared" si="145"/>
        <v>100</v>
      </c>
      <c r="BF50" s="80">
        <f t="shared" si="145"/>
        <v>87</v>
      </c>
      <c r="BG50" s="80">
        <f t="shared" si="145"/>
        <v>0</v>
      </c>
      <c r="BH50" s="80">
        <f t="shared" si="145"/>
        <v>0</v>
      </c>
      <c r="BI50" s="80">
        <f t="shared" si="145"/>
        <v>12</v>
      </c>
      <c r="BJ50" s="80">
        <f t="shared" si="145"/>
        <v>0</v>
      </c>
      <c r="BK50" s="80">
        <f t="shared" si="145"/>
        <v>180</v>
      </c>
      <c r="BL50" s="80">
        <f t="shared" si="145"/>
        <v>8</v>
      </c>
      <c r="BM50" s="81"/>
      <c r="BN50" s="81">
        <f t="shared" ref="BN50:BU50" si="146">BN51+BN56+BN62+BN67+BN73+BN78</f>
        <v>30</v>
      </c>
      <c r="BO50" s="80">
        <f t="shared" si="146"/>
        <v>396</v>
      </c>
      <c r="BP50" s="80">
        <f t="shared" si="146"/>
        <v>294</v>
      </c>
      <c r="BQ50" s="80">
        <f t="shared" si="146"/>
        <v>160</v>
      </c>
      <c r="BR50" s="80">
        <f t="shared" si="146"/>
        <v>106</v>
      </c>
      <c r="BS50" s="80">
        <f t="shared" si="146"/>
        <v>16</v>
      </c>
      <c r="BT50" s="80">
        <f t="shared" si="146"/>
        <v>0</v>
      </c>
      <c r="BU50" s="80">
        <f t="shared" si="146"/>
        <v>18</v>
      </c>
      <c r="BV50" s="80"/>
      <c r="BW50" s="80">
        <f>BW51+BW56+BW62+BW67+BW73+BW78</f>
        <v>72</v>
      </c>
      <c r="BX50" s="80">
        <f>BX51+BX56+BX62+BX67+BX73+BX78</f>
        <v>6</v>
      </c>
      <c r="BY50" s="81"/>
      <c r="BZ50" s="81">
        <f t="shared" ref="BZ50:CG50" si="147">BZ51+BZ56+BZ62+BZ67+BZ73+BZ78</f>
        <v>24</v>
      </c>
      <c r="CA50" s="80">
        <f t="shared" si="147"/>
        <v>498</v>
      </c>
      <c r="CB50" s="80">
        <f t="shared" si="147"/>
        <v>144</v>
      </c>
      <c r="CC50" s="80">
        <f t="shared" si="147"/>
        <v>56</v>
      </c>
      <c r="CD50" s="80">
        <f t="shared" si="147"/>
        <v>66</v>
      </c>
      <c r="CE50" s="80">
        <f t="shared" si="147"/>
        <v>2</v>
      </c>
      <c r="CF50" s="80">
        <f t="shared" si="147"/>
        <v>0</v>
      </c>
      <c r="CG50" s="80">
        <f t="shared" si="147"/>
        <v>10</v>
      </c>
      <c r="CH50" s="80"/>
      <c r="CI50" s="80">
        <f>CI51+CI56+CI62+CI67+CI73+CI78</f>
        <v>180</v>
      </c>
      <c r="CJ50" s="80">
        <f>CJ51+CJ56+CJ62+CJ67+CJ73+CJ78</f>
        <v>6</v>
      </c>
      <c r="CK50" s="81"/>
      <c r="CL50" s="82">
        <f>CL51+CL56+CL62+CL67+CL73+CL78</f>
        <v>24</v>
      </c>
    </row>
    <row r="51" spans="1:90" ht="46.5" customHeight="1" thickBot="1" x14ac:dyDescent="0.3">
      <c r="A51" s="19" t="s">
        <v>26</v>
      </c>
      <c r="B51" s="124" t="s">
        <v>85</v>
      </c>
      <c r="C51" s="80">
        <f>C52+C53+C54+C55</f>
        <v>264</v>
      </c>
      <c r="D51" s="80">
        <f t="shared" ref="D51:CB51" si="148">D52+D53+D54+D55</f>
        <v>168</v>
      </c>
      <c r="E51" s="80">
        <f t="shared" si="148"/>
        <v>72</v>
      </c>
      <c r="F51" s="80">
        <f t="shared" si="148"/>
        <v>84</v>
      </c>
      <c r="G51" s="80">
        <f t="shared" si="148"/>
        <v>0</v>
      </c>
      <c r="H51" s="80">
        <f t="shared" si="148"/>
        <v>0</v>
      </c>
      <c r="I51" s="80">
        <f t="shared" si="148"/>
        <v>12</v>
      </c>
      <c r="J51" s="80">
        <f t="shared" si="148"/>
        <v>0</v>
      </c>
      <c r="K51" s="80">
        <f t="shared" si="148"/>
        <v>72</v>
      </c>
      <c r="L51" s="80">
        <f t="shared" si="148"/>
        <v>6</v>
      </c>
      <c r="M51" s="80">
        <f t="shared" si="148"/>
        <v>144</v>
      </c>
      <c r="N51" s="81"/>
      <c r="O51" s="81">
        <f>O52+O53+O54+O55</f>
        <v>18</v>
      </c>
      <c r="P51" s="80">
        <f t="shared" ref="P51:AQ51" si="149">P52+P53+P54+P55</f>
        <v>0</v>
      </c>
      <c r="Q51" s="80">
        <f t="shared" si="149"/>
        <v>0</v>
      </c>
      <c r="R51" s="80">
        <f t="shared" si="149"/>
        <v>0</v>
      </c>
      <c r="S51" s="80">
        <f t="shared" si="149"/>
        <v>0</v>
      </c>
      <c r="T51" s="80">
        <f t="shared" si="149"/>
        <v>0</v>
      </c>
      <c r="U51" s="80">
        <f t="shared" si="149"/>
        <v>0</v>
      </c>
      <c r="V51" s="80">
        <f t="shared" si="149"/>
        <v>0</v>
      </c>
      <c r="W51" s="80">
        <f t="shared" si="149"/>
        <v>0</v>
      </c>
      <c r="X51" s="80">
        <f t="shared" si="149"/>
        <v>0</v>
      </c>
      <c r="Y51" s="80">
        <f t="shared" si="149"/>
        <v>0</v>
      </c>
      <c r="Z51" s="80">
        <f t="shared" si="149"/>
        <v>0</v>
      </c>
      <c r="AA51" s="81">
        <f t="shared" si="149"/>
        <v>0</v>
      </c>
      <c r="AB51" s="81">
        <f t="shared" si="149"/>
        <v>0</v>
      </c>
      <c r="AC51" s="80">
        <f t="shared" si="149"/>
        <v>0</v>
      </c>
      <c r="AD51" s="80">
        <f t="shared" si="149"/>
        <v>0</v>
      </c>
      <c r="AE51" s="80">
        <f t="shared" si="149"/>
        <v>0</v>
      </c>
      <c r="AF51" s="80">
        <f t="shared" si="149"/>
        <v>0</v>
      </c>
      <c r="AG51" s="80">
        <f t="shared" si="149"/>
        <v>0</v>
      </c>
      <c r="AH51" s="80">
        <f t="shared" si="149"/>
        <v>0</v>
      </c>
      <c r="AI51" s="80">
        <f t="shared" si="149"/>
        <v>0</v>
      </c>
      <c r="AJ51" s="80">
        <f t="shared" si="149"/>
        <v>0</v>
      </c>
      <c r="AK51" s="80">
        <f t="shared" si="149"/>
        <v>0</v>
      </c>
      <c r="AL51" s="80">
        <f t="shared" si="149"/>
        <v>0</v>
      </c>
      <c r="AM51" s="80">
        <f t="shared" si="149"/>
        <v>0</v>
      </c>
      <c r="AN51" s="80">
        <f t="shared" si="149"/>
        <v>0</v>
      </c>
      <c r="AO51" s="81">
        <f t="shared" si="149"/>
        <v>0</v>
      </c>
      <c r="AP51" s="81">
        <f t="shared" si="149"/>
        <v>0</v>
      </c>
      <c r="AQ51" s="80">
        <f t="shared" si="149"/>
        <v>100</v>
      </c>
      <c r="AR51" s="80">
        <f t="shared" si="148"/>
        <v>96</v>
      </c>
      <c r="AS51" s="80">
        <f t="shared" si="148"/>
        <v>38</v>
      </c>
      <c r="AT51" s="80">
        <f t="shared" si="148"/>
        <v>50</v>
      </c>
      <c r="AU51" s="80">
        <f t="shared" si="148"/>
        <v>0</v>
      </c>
      <c r="AV51" s="80">
        <f t="shared" si="148"/>
        <v>0</v>
      </c>
      <c r="AW51" s="80">
        <f t="shared" si="148"/>
        <v>8</v>
      </c>
      <c r="AX51" s="80"/>
      <c r="AY51" s="80">
        <f t="shared" si="148"/>
        <v>0</v>
      </c>
      <c r="AZ51" s="80">
        <f t="shared" si="148"/>
        <v>4</v>
      </c>
      <c r="BA51" s="81"/>
      <c r="BB51" s="81">
        <f>BB52+BB53+BB54+BB55</f>
        <v>0</v>
      </c>
      <c r="BC51" s="80">
        <f>BC52+BC53+BC54+BC55</f>
        <v>164</v>
      </c>
      <c r="BD51" s="80">
        <f t="shared" si="148"/>
        <v>72</v>
      </c>
      <c r="BE51" s="80">
        <f t="shared" si="148"/>
        <v>34</v>
      </c>
      <c r="BF51" s="80">
        <f t="shared" si="148"/>
        <v>34</v>
      </c>
      <c r="BG51" s="80">
        <f t="shared" si="148"/>
        <v>0</v>
      </c>
      <c r="BH51" s="80">
        <f t="shared" si="148"/>
        <v>0</v>
      </c>
      <c r="BI51" s="80">
        <f t="shared" si="148"/>
        <v>4</v>
      </c>
      <c r="BJ51" s="80">
        <f t="shared" si="148"/>
        <v>0</v>
      </c>
      <c r="BK51" s="80">
        <f t="shared" si="148"/>
        <v>72</v>
      </c>
      <c r="BL51" s="80">
        <f t="shared" si="148"/>
        <v>2</v>
      </c>
      <c r="BM51" s="81"/>
      <c r="BN51" s="81">
        <f t="shared" si="148"/>
        <v>18</v>
      </c>
      <c r="BO51" s="80">
        <f t="shared" si="148"/>
        <v>0</v>
      </c>
      <c r="BP51" s="80">
        <f t="shared" si="148"/>
        <v>0</v>
      </c>
      <c r="BQ51" s="80">
        <f t="shared" si="148"/>
        <v>0</v>
      </c>
      <c r="BR51" s="80">
        <f t="shared" si="148"/>
        <v>0</v>
      </c>
      <c r="BS51" s="80">
        <f t="shared" si="148"/>
        <v>0</v>
      </c>
      <c r="BT51" s="80">
        <f t="shared" si="148"/>
        <v>0</v>
      </c>
      <c r="BU51" s="80">
        <f t="shared" si="148"/>
        <v>0</v>
      </c>
      <c r="BV51" s="80"/>
      <c r="BW51" s="80">
        <f t="shared" si="148"/>
        <v>0</v>
      </c>
      <c r="BX51" s="80">
        <f t="shared" si="148"/>
        <v>0</v>
      </c>
      <c r="BY51" s="81"/>
      <c r="BZ51" s="81">
        <f t="shared" si="148"/>
        <v>0</v>
      </c>
      <c r="CA51" s="80">
        <f t="shared" si="148"/>
        <v>0</v>
      </c>
      <c r="CB51" s="80">
        <f t="shared" si="148"/>
        <v>0</v>
      </c>
      <c r="CC51" s="80">
        <f t="shared" ref="CC51:CL51" si="150">CC52+CC53+CC54+CC55</f>
        <v>0</v>
      </c>
      <c r="CD51" s="80">
        <f t="shared" si="150"/>
        <v>0</v>
      </c>
      <c r="CE51" s="80">
        <f t="shared" si="150"/>
        <v>0</v>
      </c>
      <c r="CF51" s="80">
        <f t="shared" si="150"/>
        <v>0</v>
      </c>
      <c r="CG51" s="80">
        <f t="shared" si="150"/>
        <v>0</v>
      </c>
      <c r="CH51" s="80"/>
      <c r="CI51" s="80">
        <f t="shared" si="150"/>
        <v>0</v>
      </c>
      <c r="CJ51" s="80">
        <f t="shared" si="150"/>
        <v>0</v>
      </c>
      <c r="CK51" s="81"/>
      <c r="CL51" s="82">
        <f t="shared" si="150"/>
        <v>0</v>
      </c>
    </row>
    <row r="52" spans="1:90" ht="36.75" customHeight="1" x14ac:dyDescent="0.25">
      <c r="A52" s="76" t="s">
        <v>27</v>
      </c>
      <c r="B52" s="13" t="s">
        <v>86</v>
      </c>
      <c r="C52" s="68">
        <v>180</v>
      </c>
      <c r="D52" s="68">
        <v>168</v>
      </c>
      <c r="E52" s="55">
        <v>72</v>
      </c>
      <c r="F52" s="55">
        <v>84</v>
      </c>
      <c r="G52" s="32"/>
      <c r="H52" s="32"/>
      <c r="I52" s="32">
        <v>12</v>
      </c>
      <c r="J52" s="32"/>
      <c r="K52" s="32"/>
      <c r="L52" s="34">
        <v>6</v>
      </c>
      <c r="M52" s="34">
        <v>108</v>
      </c>
      <c r="N52" s="115" t="s">
        <v>61</v>
      </c>
      <c r="O52" s="115">
        <v>6</v>
      </c>
      <c r="P52" s="54"/>
      <c r="Q52" s="58">
        <v>0</v>
      </c>
      <c r="R52" s="58">
        <v>0</v>
      </c>
      <c r="S52" s="55"/>
      <c r="T52" s="55"/>
      <c r="U52" s="55"/>
      <c r="V52" s="55"/>
      <c r="W52" s="55"/>
      <c r="X52" s="55"/>
      <c r="Y52" s="55"/>
      <c r="Z52" s="34"/>
      <c r="AA52" s="115"/>
      <c r="AB52" s="115"/>
      <c r="AC52" s="68">
        <v>0</v>
      </c>
      <c r="AD52" s="58">
        <v>0</v>
      </c>
      <c r="AE52" s="55"/>
      <c r="AF52" s="55"/>
      <c r="AG52" s="55"/>
      <c r="AH52" s="55"/>
      <c r="AI52" s="55"/>
      <c r="AJ52" s="55"/>
      <c r="AK52" s="55"/>
      <c r="AL52" s="34"/>
      <c r="AM52" s="115"/>
      <c r="AN52" s="57"/>
      <c r="AO52" s="57"/>
      <c r="AP52" s="57"/>
      <c r="AQ52" s="58">
        <f>AS52+AT52+AU52+AV52+AW52+AX52+AY52+AZ52+BB52</f>
        <v>100</v>
      </c>
      <c r="AR52" s="58">
        <f>SUM(AS52:AX52)</f>
        <v>96</v>
      </c>
      <c r="AS52" s="55">
        <v>38</v>
      </c>
      <c r="AT52" s="55">
        <v>50</v>
      </c>
      <c r="AU52" s="55"/>
      <c r="AV52" s="55"/>
      <c r="AW52" s="55">
        <v>8</v>
      </c>
      <c r="AX52" s="55"/>
      <c r="AY52" s="55"/>
      <c r="AZ52" s="34">
        <v>4</v>
      </c>
      <c r="BA52" s="115"/>
      <c r="BB52" s="115"/>
      <c r="BC52" s="58">
        <f>BE52+BF52+BG52+BH52+BI52+BJ52+BK52+BL52+BN52</f>
        <v>80</v>
      </c>
      <c r="BD52" s="58">
        <f>SUM(BE52:BJ52)</f>
        <v>72</v>
      </c>
      <c r="BE52" s="55">
        <v>34</v>
      </c>
      <c r="BF52" s="55">
        <v>34</v>
      </c>
      <c r="BG52" s="55"/>
      <c r="BH52" s="55"/>
      <c r="BI52" s="55">
        <v>4</v>
      </c>
      <c r="BJ52" s="55"/>
      <c r="BK52" s="55"/>
      <c r="BL52" s="34">
        <v>2</v>
      </c>
      <c r="BM52" s="57" t="s">
        <v>61</v>
      </c>
      <c r="BN52" s="57">
        <v>6</v>
      </c>
      <c r="BO52" s="58">
        <f>BQ52+BR52+BS52+BT52+BU52+BV52+BW52+BX52+BZ52</f>
        <v>0</v>
      </c>
      <c r="BP52" s="58">
        <f>SUM(BQ52:BV52)</f>
        <v>0</v>
      </c>
      <c r="BQ52" s="54"/>
      <c r="BR52" s="54"/>
      <c r="BS52" s="54"/>
      <c r="BT52" s="54"/>
      <c r="BU52" s="54"/>
      <c r="BV52" s="54"/>
      <c r="BW52" s="54"/>
      <c r="BX52" s="56"/>
      <c r="BY52" s="57"/>
      <c r="BZ52" s="57"/>
      <c r="CA52" s="58">
        <f>CC52+CD52+CE52+CF52+CG52+CH52+CI52+CJ52+CL52</f>
        <v>0</v>
      </c>
      <c r="CB52" s="58">
        <f>SUM(CC52:CH52)</f>
        <v>0</v>
      </c>
      <c r="CC52" s="54"/>
      <c r="CD52" s="54"/>
      <c r="CE52" s="54"/>
      <c r="CF52" s="54"/>
      <c r="CG52" s="54"/>
      <c r="CH52" s="54"/>
      <c r="CI52" s="54"/>
      <c r="CJ52" s="56"/>
      <c r="CK52" s="57"/>
      <c r="CL52" s="57"/>
    </row>
    <row r="53" spans="1:90" ht="12" customHeight="1" x14ac:dyDescent="0.25">
      <c r="A53" s="4" t="s">
        <v>28</v>
      </c>
      <c r="B53" s="9" t="s">
        <v>29</v>
      </c>
      <c r="C53" s="73">
        <v>36</v>
      </c>
      <c r="D53" s="61"/>
      <c r="E53" s="116"/>
      <c r="F53" s="116"/>
      <c r="G53" s="47"/>
      <c r="H53" s="47"/>
      <c r="I53" s="47"/>
      <c r="J53" s="47"/>
      <c r="K53" s="47">
        <v>36</v>
      </c>
      <c r="L53" s="48"/>
      <c r="M53" s="48"/>
      <c r="N53" s="267" t="s">
        <v>54</v>
      </c>
      <c r="O53" s="43"/>
      <c r="P53" s="47"/>
      <c r="Q53" s="61">
        <v>0</v>
      </c>
      <c r="R53" s="61">
        <v>0</v>
      </c>
      <c r="S53" s="69"/>
      <c r="T53" s="69"/>
      <c r="U53" s="69"/>
      <c r="V53" s="69"/>
      <c r="W53" s="69"/>
      <c r="X53" s="69"/>
      <c r="Y53" s="69"/>
      <c r="Z53" s="60"/>
      <c r="AA53" s="50"/>
      <c r="AB53" s="50"/>
      <c r="AC53" s="61">
        <v>0</v>
      </c>
      <c r="AD53" s="61">
        <v>0</v>
      </c>
      <c r="AE53" s="47"/>
      <c r="AF53" s="69"/>
      <c r="AG53" s="69"/>
      <c r="AH53" s="69"/>
      <c r="AI53" s="69"/>
      <c r="AJ53" s="69"/>
      <c r="AK53" s="47"/>
      <c r="AL53" s="48"/>
      <c r="AM53" s="50"/>
      <c r="AN53" s="43"/>
      <c r="AO53" s="43"/>
      <c r="AP53" s="43"/>
      <c r="AQ53" s="61">
        <f t="shared" ref="AQ53:AQ55" si="151">AS53+AT53+AU53+AV53+AW53+AX53+AY53+AZ53+BB53</f>
        <v>0</v>
      </c>
      <c r="AR53" s="61">
        <f t="shared" ref="AR53:AR55" si="152">SUM(AS53:AX53)</f>
        <v>0</v>
      </c>
      <c r="AS53" s="47"/>
      <c r="AT53" s="47"/>
      <c r="AU53" s="47"/>
      <c r="AV53" s="47"/>
      <c r="AW53" s="47"/>
      <c r="AX53" s="47"/>
      <c r="AY53" s="47"/>
      <c r="AZ53" s="48"/>
      <c r="BA53" s="43"/>
      <c r="BB53" s="43"/>
      <c r="BC53" s="61">
        <f t="shared" ref="BC53:BC55" si="153">BE53+BF53+BG53+BH53+BI53+BJ53+BK53+BL53+BN53</f>
        <v>36</v>
      </c>
      <c r="BD53" s="61">
        <f t="shared" ref="BD53:BD55" si="154">SUM(BE53:BJ53)</f>
        <v>0</v>
      </c>
      <c r="BE53" s="47"/>
      <c r="BF53" s="47"/>
      <c r="BG53" s="47"/>
      <c r="BH53" s="47"/>
      <c r="BI53" s="47"/>
      <c r="BJ53" s="47"/>
      <c r="BK53" s="47">
        <v>36</v>
      </c>
      <c r="BL53" s="48"/>
      <c r="BM53" s="267" t="s">
        <v>54</v>
      </c>
      <c r="BN53" s="50"/>
      <c r="BO53" s="61">
        <f t="shared" ref="BO53:BO55" si="155">BQ53+BR53+BS53+BT53+BU53+BV53+BW53+BX53+BZ53</f>
        <v>0</v>
      </c>
      <c r="BP53" s="61">
        <f t="shared" ref="BP53:BP55" si="156">SUM(BQ53:BV53)</f>
        <v>0</v>
      </c>
      <c r="BQ53" s="47"/>
      <c r="BR53" s="47"/>
      <c r="BS53" s="47"/>
      <c r="BT53" s="47"/>
      <c r="BU53" s="47"/>
      <c r="BV53" s="47"/>
      <c r="BW53" s="47"/>
      <c r="BX53" s="48"/>
      <c r="BY53" s="43"/>
      <c r="BZ53" s="43"/>
      <c r="CA53" s="61">
        <f t="shared" ref="CA53:CA55" si="157">CC53+CD53+CE53+CF53+CG53+CH53+CI53+CJ53+CL53</f>
        <v>0</v>
      </c>
      <c r="CB53" s="61">
        <f t="shared" ref="CB53:CB55" si="158">SUM(CC53:CH53)</f>
        <v>0</v>
      </c>
      <c r="CC53" s="47"/>
      <c r="CD53" s="47"/>
      <c r="CE53" s="47"/>
      <c r="CF53" s="47"/>
      <c r="CG53" s="47"/>
      <c r="CH53" s="47"/>
      <c r="CI53" s="47"/>
      <c r="CJ53" s="48"/>
      <c r="CK53" s="43"/>
      <c r="CL53" s="43"/>
    </row>
    <row r="54" spans="1:90" ht="14.25" customHeight="1" x14ac:dyDescent="0.25">
      <c r="A54" s="16" t="s">
        <v>30</v>
      </c>
      <c r="B54" s="120" t="s">
        <v>31</v>
      </c>
      <c r="C54" s="73">
        <v>36</v>
      </c>
      <c r="D54" s="61"/>
      <c r="E54" s="116"/>
      <c r="F54" s="116"/>
      <c r="G54" s="47"/>
      <c r="H54" s="47"/>
      <c r="I54" s="47"/>
      <c r="J54" s="47"/>
      <c r="K54" s="47">
        <v>36</v>
      </c>
      <c r="L54" s="48"/>
      <c r="M54" s="48">
        <v>36</v>
      </c>
      <c r="N54" s="267"/>
      <c r="O54" s="43"/>
      <c r="P54" s="47"/>
      <c r="Q54" s="61">
        <v>0</v>
      </c>
      <c r="R54" s="61">
        <v>0</v>
      </c>
      <c r="S54" s="47"/>
      <c r="T54" s="47"/>
      <c r="U54" s="47"/>
      <c r="V54" s="47"/>
      <c r="W54" s="47"/>
      <c r="X54" s="47"/>
      <c r="Y54" s="47"/>
      <c r="Z54" s="48"/>
      <c r="AA54" s="43"/>
      <c r="AB54" s="43"/>
      <c r="AC54" s="73">
        <v>0</v>
      </c>
      <c r="AD54" s="73">
        <v>0</v>
      </c>
      <c r="AE54" s="47"/>
      <c r="AF54" s="47"/>
      <c r="AG54" s="47"/>
      <c r="AH54" s="47"/>
      <c r="AI54" s="47"/>
      <c r="AJ54" s="47"/>
      <c r="AK54" s="47"/>
      <c r="AL54" s="48"/>
      <c r="AM54" s="43"/>
      <c r="AN54" s="43"/>
      <c r="AO54" s="43"/>
      <c r="AP54" s="43"/>
      <c r="AQ54" s="61">
        <f t="shared" si="151"/>
        <v>0</v>
      </c>
      <c r="AR54" s="61">
        <f t="shared" si="152"/>
        <v>0</v>
      </c>
      <c r="AS54" s="47"/>
      <c r="AT54" s="47"/>
      <c r="AU54" s="47"/>
      <c r="AV54" s="47"/>
      <c r="AW54" s="47"/>
      <c r="AX54" s="47"/>
      <c r="AY54" s="47"/>
      <c r="AZ54" s="48"/>
      <c r="BA54" s="43"/>
      <c r="BB54" s="43"/>
      <c r="BC54" s="61">
        <f t="shared" si="153"/>
        <v>36</v>
      </c>
      <c r="BD54" s="61">
        <f t="shared" si="154"/>
        <v>0</v>
      </c>
      <c r="BE54" s="47"/>
      <c r="BF54" s="47"/>
      <c r="BG54" s="47"/>
      <c r="BH54" s="47"/>
      <c r="BI54" s="47"/>
      <c r="BJ54" s="47"/>
      <c r="BK54" s="47">
        <v>36</v>
      </c>
      <c r="BL54" s="48"/>
      <c r="BM54" s="267"/>
      <c r="BN54" s="43"/>
      <c r="BO54" s="61">
        <f t="shared" si="155"/>
        <v>0</v>
      </c>
      <c r="BP54" s="61">
        <f t="shared" si="156"/>
        <v>0</v>
      </c>
      <c r="BQ54" s="47"/>
      <c r="BR54" s="47"/>
      <c r="BS54" s="47"/>
      <c r="BT54" s="47"/>
      <c r="BU54" s="47"/>
      <c r="BV54" s="47"/>
      <c r="BW54" s="47"/>
      <c r="BX54" s="48"/>
      <c r="BY54" s="43"/>
      <c r="BZ54" s="50"/>
      <c r="CA54" s="61">
        <f t="shared" si="157"/>
        <v>0</v>
      </c>
      <c r="CB54" s="61">
        <f t="shared" si="158"/>
        <v>0</v>
      </c>
      <c r="CC54" s="47"/>
      <c r="CD54" s="47"/>
      <c r="CE54" s="47"/>
      <c r="CF54" s="47"/>
      <c r="CG54" s="47"/>
      <c r="CH54" s="47"/>
      <c r="CI54" s="47"/>
      <c r="CJ54" s="48"/>
      <c r="CK54" s="43"/>
      <c r="CL54" s="50"/>
    </row>
    <row r="55" spans="1:90" ht="24.75" customHeight="1" thickBot="1" x14ac:dyDescent="0.3">
      <c r="A55" s="16"/>
      <c r="B55" s="120" t="s">
        <v>46</v>
      </c>
      <c r="C55" s="72">
        <v>12</v>
      </c>
      <c r="D55" s="66"/>
      <c r="E55" s="63"/>
      <c r="F55" s="63"/>
      <c r="G55" s="52"/>
      <c r="H55" s="52"/>
      <c r="I55" s="52"/>
      <c r="J55" s="52"/>
      <c r="K55" s="52"/>
      <c r="L55" s="53"/>
      <c r="M55" s="53"/>
      <c r="N55" s="114"/>
      <c r="O55" s="114">
        <v>12</v>
      </c>
      <c r="P55" s="52"/>
      <c r="Q55" s="66">
        <v>0</v>
      </c>
      <c r="R55" s="66">
        <v>0</v>
      </c>
      <c r="S55" s="52"/>
      <c r="T55" s="52"/>
      <c r="U55" s="52"/>
      <c r="V55" s="52"/>
      <c r="W55" s="52"/>
      <c r="X55" s="52"/>
      <c r="Y55" s="52"/>
      <c r="Z55" s="53"/>
      <c r="AA55" s="114"/>
      <c r="AB55" s="114"/>
      <c r="AC55" s="72">
        <v>0</v>
      </c>
      <c r="AD55" s="72">
        <v>0</v>
      </c>
      <c r="AE55" s="52"/>
      <c r="AF55" s="52"/>
      <c r="AG55" s="52"/>
      <c r="AH55" s="52"/>
      <c r="AI55" s="52"/>
      <c r="AJ55" s="52"/>
      <c r="AK55" s="52"/>
      <c r="AL55" s="53"/>
      <c r="AM55" s="114"/>
      <c r="AN55" s="114"/>
      <c r="AO55" s="114"/>
      <c r="AP55" s="114"/>
      <c r="AQ55" s="66">
        <f t="shared" si="151"/>
        <v>0</v>
      </c>
      <c r="AR55" s="66">
        <f t="shared" si="152"/>
        <v>0</v>
      </c>
      <c r="AS55" s="52"/>
      <c r="AT55" s="52"/>
      <c r="AU55" s="52"/>
      <c r="AV55" s="52"/>
      <c r="AW55" s="52"/>
      <c r="AX55" s="52"/>
      <c r="AY55" s="52"/>
      <c r="AZ55" s="53"/>
      <c r="BA55" s="114"/>
      <c r="BB55" s="114"/>
      <c r="BC55" s="66">
        <f t="shared" si="153"/>
        <v>12</v>
      </c>
      <c r="BD55" s="66">
        <f t="shared" si="154"/>
        <v>0</v>
      </c>
      <c r="BE55" s="52"/>
      <c r="BF55" s="52"/>
      <c r="BG55" s="52"/>
      <c r="BH55" s="52"/>
      <c r="BI55" s="52"/>
      <c r="BJ55" s="52"/>
      <c r="BK55" s="52"/>
      <c r="BL55" s="53"/>
      <c r="BM55" s="114" t="s">
        <v>61</v>
      </c>
      <c r="BN55" s="114">
        <v>12</v>
      </c>
      <c r="BO55" s="66">
        <f t="shared" si="155"/>
        <v>0</v>
      </c>
      <c r="BP55" s="66">
        <f t="shared" si="156"/>
        <v>0</v>
      </c>
      <c r="BQ55" s="52"/>
      <c r="BR55" s="52"/>
      <c r="BS55" s="52"/>
      <c r="BT55" s="52"/>
      <c r="BU55" s="52"/>
      <c r="BV55" s="52"/>
      <c r="BW55" s="52"/>
      <c r="BX55" s="53"/>
      <c r="BY55" s="114"/>
      <c r="BZ55" s="65"/>
      <c r="CA55" s="66">
        <f t="shared" si="157"/>
        <v>0</v>
      </c>
      <c r="CB55" s="66">
        <f t="shared" si="158"/>
        <v>0</v>
      </c>
      <c r="CC55" s="52"/>
      <c r="CD55" s="52"/>
      <c r="CE55" s="52"/>
      <c r="CF55" s="52"/>
      <c r="CG55" s="52"/>
      <c r="CH55" s="52"/>
      <c r="CI55" s="52"/>
      <c r="CJ55" s="53"/>
      <c r="CK55" s="114"/>
      <c r="CL55" s="65"/>
    </row>
    <row r="56" spans="1:90" ht="80.25" customHeight="1" thickBot="1" x14ac:dyDescent="0.3">
      <c r="A56" s="77" t="s">
        <v>32</v>
      </c>
      <c r="B56" s="125" t="s">
        <v>108</v>
      </c>
      <c r="C56" s="80">
        <f>C57+C58+C59+C60+C61</f>
        <v>324</v>
      </c>
      <c r="D56" s="80">
        <f t="shared" ref="D56:CB56" si="159">D57+D58+D59+D60+D61</f>
        <v>192</v>
      </c>
      <c r="E56" s="80">
        <f t="shared" si="159"/>
        <v>104</v>
      </c>
      <c r="F56" s="80">
        <f t="shared" si="159"/>
        <v>76</v>
      </c>
      <c r="G56" s="80">
        <f t="shared" si="159"/>
        <v>0</v>
      </c>
      <c r="H56" s="80">
        <f t="shared" si="159"/>
        <v>0</v>
      </c>
      <c r="I56" s="80">
        <f t="shared" si="159"/>
        <v>12</v>
      </c>
      <c r="J56" s="80">
        <f t="shared" si="159"/>
        <v>0</v>
      </c>
      <c r="K56" s="80">
        <f t="shared" si="159"/>
        <v>108</v>
      </c>
      <c r="L56" s="80">
        <f t="shared" si="159"/>
        <v>6</v>
      </c>
      <c r="M56" s="80">
        <f t="shared" si="159"/>
        <v>128</v>
      </c>
      <c r="N56" s="81"/>
      <c r="O56" s="81">
        <f t="shared" si="159"/>
        <v>18</v>
      </c>
      <c r="P56" s="80">
        <f t="shared" si="159"/>
        <v>0</v>
      </c>
      <c r="Q56" s="80">
        <f t="shared" si="159"/>
        <v>0</v>
      </c>
      <c r="R56" s="80">
        <f t="shared" si="159"/>
        <v>0</v>
      </c>
      <c r="S56" s="80">
        <f t="shared" si="159"/>
        <v>0</v>
      </c>
      <c r="T56" s="80">
        <f t="shared" si="159"/>
        <v>0</v>
      </c>
      <c r="U56" s="80">
        <f t="shared" si="159"/>
        <v>0</v>
      </c>
      <c r="V56" s="80">
        <f t="shared" si="159"/>
        <v>0</v>
      </c>
      <c r="W56" s="80">
        <f t="shared" si="159"/>
        <v>0</v>
      </c>
      <c r="X56" s="80">
        <f t="shared" si="159"/>
        <v>0</v>
      </c>
      <c r="Y56" s="80">
        <f t="shared" si="159"/>
        <v>0</v>
      </c>
      <c r="Z56" s="80">
        <f t="shared" si="159"/>
        <v>0</v>
      </c>
      <c r="AA56" s="81">
        <f t="shared" si="159"/>
        <v>0</v>
      </c>
      <c r="AB56" s="81">
        <f t="shared" si="159"/>
        <v>0</v>
      </c>
      <c r="AC56" s="80">
        <f t="shared" si="159"/>
        <v>0</v>
      </c>
      <c r="AD56" s="80">
        <f t="shared" si="159"/>
        <v>0</v>
      </c>
      <c r="AE56" s="80">
        <f t="shared" si="159"/>
        <v>0</v>
      </c>
      <c r="AF56" s="80">
        <f t="shared" si="159"/>
        <v>0</v>
      </c>
      <c r="AG56" s="80">
        <f t="shared" si="159"/>
        <v>0</v>
      </c>
      <c r="AH56" s="80">
        <f t="shared" si="159"/>
        <v>0</v>
      </c>
      <c r="AI56" s="80">
        <f t="shared" si="159"/>
        <v>0</v>
      </c>
      <c r="AJ56" s="80">
        <f t="shared" si="159"/>
        <v>0</v>
      </c>
      <c r="AK56" s="80">
        <f t="shared" si="159"/>
        <v>0</v>
      </c>
      <c r="AL56" s="80">
        <f t="shared" si="159"/>
        <v>0</v>
      </c>
      <c r="AM56" s="80">
        <f t="shared" si="159"/>
        <v>0</v>
      </c>
      <c r="AN56" s="80">
        <f t="shared" si="159"/>
        <v>0</v>
      </c>
      <c r="AO56" s="81">
        <f t="shared" si="159"/>
        <v>0</v>
      </c>
      <c r="AP56" s="81">
        <f t="shared" si="159"/>
        <v>0</v>
      </c>
      <c r="AQ56" s="80">
        <f t="shared" si="159"/>
        <v>0</v>
      </c>
      <c r="AR56" s="80">
        <f t="shared" si="159"/>
        <v>0</v>
      </c>
      <c r="AS56" s="80">
        <f t="shared" si="159"/>
        <v>0</v>
      </c>
      <c r="AT56" s="80">
        <f t="shared" si="159"/>
        <v>0</v>
      </c>
      <c r="AU56" s="80">
        <f t="shared" si="159"/>
        <v>0</v>
      </c>
      <c r="AV56" s="80">
        <f t="shared" si="159"/>
        <v>0</v>
      </c>
      <c r="AW56" s="80">
        <f t="shared" si="159"/>
        <v>0</v>
      </c>
      <c r="AX56" s="80"/>
      <c r="AY56" s="80">
        <f t="shared" si="159"/>
        <v>0</v>
      </c>
      <c r="AZ56" s="80">
        <f t="shared" si="159"/>
        <v>0</v>
      </c>
      <c r="BA56" s="81"/>
      <c r="BB56" s="81">
        <f t="shared" si="159"/>
        <v>0</v>
      </c>
      <c r="BC56" s="80">
        <f t="shared" si="159"/>
        <v>0</v>
      </c>
      <c r="BD56" s="80">
        <f t="shared" si="159"/>
        <v>0</v>
      </c>
      <c r="BE56" s="80">
        <f t="shared" si="159"/>
        <v>0</v>
      </c>
      <c r="BF56" s="80">
        <f t="shared" si="159"/>
        <v>0</v>
      </c>
      <c r="BG56" s="80">
        <f t="shared" si="159"/>
        <v>0</v>
      </c>
      <c r="BH56" s="80">
        <f t="shared" si="159"/>
        <v>0</v>
      </c>
      <c r="BI56" s="80">
        <f t="shared" si="159"/>
        <v>0</v>
      </c>
      <c r="BJ56" s="80">
        <f t="shared" si="159"/>
        <v>0</v>
      </c>
      <c r="BK56" s="80">
        <f t="shared" si="159"/>
        <v>0</v>
      </c>
      <c r="BL56" s="80">
        <f t="shared" si="159"/>
        <v>0</v>
      </c>
      <c r="BM56" s="81"/>
      <c r="BN56" s="81">
        <f t="shared" si="159"/>
        <v>0</v>
      </c>
      <c r="BO56" s="80">
        <f t="shared" si="159"/>
        <v>172</v>
      </c>
      <c r="BP56" s="80">
        <f t="shared" si="159"/>
        <v>160</v>
      </c>
      <c r="BQ56" s="80">
        <f t="shared" si="159"/>
        <v>90</v>
      </c>
      <c r="BR56" s="80">
        <f t="shared" si="159"/>
        <v>60</v>
      </c>
      <c r="BS56" s="80">
        <f t="shared" si="159"/>
        <v>0</v>
      </c>
      <c r="BT56" s="80">
        <f t="shared" si="159"/>
        <v>0</v>
      </c>
      <c r="BU56" s="80">
        <f t="shared" si="159"/>
        <v>10</v>
      </c>
      <c r="BV56" s="80"/>
      <c r="BW56" s="80">
        <f t="shared" si="159"/>
        <v>0</v>
      </c>
      <c r="BX56" s="80">
        <f t="shared" si="159"/>
        <v>6</v>
      </c>
      <c r="BY56" s="81"/>
      <c r="BZ56" s="81">
        <f t="shared" si="159"/>
        <v>6</v>
      </c>
      <c r="CA56" s="80">
        <f t="shared" si="159"/>
        <v>152</v>
      </c>
      <c r="CB56" s="80">
        <f t="shared" si="159"/>
        <v>32</v>
      </c>
      <c r="CC56" s="80">
        <f t="shared" ref="CC56:CL56" si="160">CC57+CC58+CC59+CC60+CC61</f>
        <v>14</v>
      </c>
      <c r="CD56" s="80">
        <f t="shared" si="160"/>
        <v>16</v>
      </c>
      <c r="CE56" s="80">
        <f t="shared" si="160"/>
        <v>0</v>
      </c>
      <c r="CF56" s="80">
        <f t="shared" si="160"/>
        <v>0</v>
      </c>
      <c r="CG56" s="80">
        <f t="shared" si="160"/>
        <v>2</v>
      </c>
      <c r="CH56" s="80">
        <f t="shared" si="160"/>
        <v>0</v>
      </c>
      <c r="CI56" s="80">
        <f t="shared" si="160"/>
        <v>108</v>
      </c>
      <c r="CJ56" s="80">
        <f t="shared" si="160"/>
        <v>0</v>
      </c>
      <c r="CK56" s="81"/>
      <c r="CL56" s="82">
        <f t="shared" si="160"/>
        <v>12</v>
      </c>
    </row>
    <row r="57" spans="1:90" ht="39" customHeight="1" x14ac:dyDescent="0.25">
      <c r="A57" s="7" t="s">
        <v>33</v>
      </c>
      <c r="B57" s="13" t="s">
        <v>87</v>
      </c>
      <c r="C57" s="68">
        <v>172</v>
      </c>
      <c r="D57" s="68">
        <v>160</v>
      </c>
      <c r="E57" s="55">
        <v>90</v>
      </c>
      <c r="F57" s="55">
        <v>60</v>
      </c>
      <c r="G57" s="32"/>
      <c r="H57" s="32"/>
      <c r="I57" s="32">
        <v>10</v>
      </c>
      <c r="J57" s="32"/>
      <c r="K57" s="32"/>
      <c r="L57" s="34">
        <v>6</v>
      </c>
      <c r="M57" s="34">
        <v>92</v>
      </c>
      <c r="N57" s="115" t="s">
        <v>61</v>
      </c>
      <c r="O57" s="115">
        <v>6</v>
      </c>
      <c r="P57" s="32"/>
      <c r="Q57" s="58">
        <v>0</v>
      </c>
      <c r="R57" s="58">
        <v>0</v>
      </c>
      <c r="S57" s="32"/>
      <c r="T57" s="32"/>
      <c r="U57" s="32"/>
      <c r="V57" s="32"/>
      <c r="W57" s="32"/>
      <c r="X57" s="32"/>
      <c r="Y57" s="32"/>
      <c r="Z57" s="34"/>
      <c r="AA57" s="115"/>
      <c r="AB57" s="115"/>
      <c r="AC57" s="68">
        <v>0</v>
      </c>
      <c r="AD57" s="68">
        <v>0</v>
      </c>
      <c r="AE57" s="32"/>
      <c r="AF57" s="32"/>
      <c r="AG57" s="32"/>
      <c r="AH57" s="32"/>
      <c r="AI57" s="32"/>
      <c r="AJ57" s="32"/>
      <c r="AK57" s="32"/>
      <c r="AL57" s="34"/>
      <c r="AM57" s="115"/>
      <c r="AN57" s="115"/>
      <c r="AO57" s="115"/>
      <c r="AP57" s="115"/>
      <c r="AQ57" s="68">
        <f>AS57+AT57+AU57+AV57+AW57+AX57+AY57+AZ57+BB57</f>
        <v>0</v>
      </c>
      <c r="AR57" s="68">
        <f>SUM(AS57:AX57)</f>
        <v>0</v>
      </c>
      <c r="AS57" s="32"/>
      <c r="AT57" s="32"/>
      <c r="AU57" s="32"/>
      <c r="AV57" s="32"/>
      <c r="AW57" s="32"/>
      <c r="AX57" s="32"/>
      <c r="AY57" s="32"/>
      <c r="AZ57" s="34"/>
      <c r="BA57" s="115"/>
      <c r="BB57" s="115"/>
      <c r="BC57" s="58">
        <f>BE57+BF57+BG57+BH57+BI57+BJ57+BK57+BL57+BN57</f>
        <v>0</v>
      </c>
      <c r="BD57" s="58">
        <f>SUM(BE57:BJ57)</f>
        <v>0</v>
      </c>
      <c r="BE57" s="32"/>
      <c r="BF57" s="32"/>
      <c r="BG57" s="32"/>
      <c r="BH57" s="32"/>
      <c r="BI57" s="32"/>
      <c r="BJ57" s="32"/>
      <c r="BK57" s="32"/>
      <c r="BL57" s="34"/>
      <c r="BM57" s="115"/>
      <c r="BN57" s="115"/>
      <c r="BO57" s="58">
        <f>BQ57+BR57+BS57+BT57+BU57+BV57+BW57+BX57+BZ57</f>
        <v>172</v>
      </c>
      <c r="BP57" s="58">
        <f>SUM(BQ57:BV57)</f>
        <v>160</v>
      </c>
      <c r="BQ57" s="32">
        <v>90</v>
      </c>
      <c r="BR57" s="32">
        <v>60</v>
      </c>
      <c r="BS57" s="32"/>
      <c r="BT57" s="32"/>
      <c r="BU57" s="32">
        <v>10</v>
      </c>
      <c r="BV57" s="32"/>
      <c r="BW57" s="32"/>
      <c r="BX57" s="34">
        <v>6</v>
      </c>
      <c r="BY57" s="115" t="s">
        <v>61</v>
      </c>
      <c r="BZ57" s="115">
        <v>6</v>
      </c>
      <c r="CA57" s="58">
        <f>CC57+CD57+CE57+CF57+CG57+CH57+CI57+CJ57+CL57</f>
        <v>0</v>
      </c>
      <c r="CB57" s="58">
        <f>SUM(CC57:CH57)</f>
        <v>0</v>
      </c>
      <c r="CC57" s="32"/>
      <c r="CD57" s="32"/>
      <c r="CE57" s="32"/>
      <c r="CF57" s="32"/>
      <c r="CG57" s="32"/>
      <c r="CH57" s="32"/>
      <c r="CI57" s="32"/>
      <c r="CJ57" s="34"/>
      <c r="CK57" s="115"/>
      <c r="CL57" s="57"/>
    </row>
    <row r="58" spans="1:90" ht="34.5" customHeight="1" x14ac:dyDescent="0.25">
      <c r="A58" s="4" t="s">
        <v>34</v>
      </c>
      <c r="B58" s="12" t="s">
        <v>88</v>
      </c>
      <c r="C58" s="73">
        <v>32</v>
      </c>
      <c r="D58" s="73">
        <v>32</v>
      </c>
      <c r="E58" s="116">
        <v>14</v>
      </c>
      <c r="F58" s="116">
        <v>16</v>
      </c>
      <c r="G58" s="47"/>
      <c r="H58" s="47"/>
      <c r="I58" s="47">
        <v>2</v>
      </c>
      <c r="J58" s="47"/>
      <c r="K58" s="47"/>
      <c r="L58" s="48"/>
      <c r="M58" s="48"/>
      <c r="N58" s="43" t="s">
        <v>54</v>
      </c>
      <c r="O58" s="43"/>
      <c r="P58" s="47"/>
      <c r="Q58" s="61">
        <v>0</v>
      </c>
      <c r="R58" s="61">
        <v>0</v>
      </c>
      <c r="S58" s="47"/>
      <c r="T58" s="47"/>
      <c r="U58" s="47"/>
      <c r="V58" s="47"/>
      <c r="W58" s="47"/>
      <c r="X58" s="47"/>
      <c r="Y58" s="47"/>
      <c r="Z58" s="48"/>
      <c r="AA58" s="43"/>
      <c r="AB58" s="43"/>
      <c r="AC58" s="73">
        <v>0</v>
      </c>
      <c r="AD58" s="73">
        <v>0</v>
      </c>
      <c r="AE58" s="47"/>
      <c r="AF58" s="47"/>
      <c r="AG58" s="47"/>
      <c r="AH58" s="47"/>
      <c r="AI58" s="47"/>
      <c r="AJ58" s="47"/>
      <c r="AK58" s="47"/>
      <c r="AL58" s="48"/>
      <c r="AM58" s="43"/>
      <c r="AN58" s="43"/>
      <c r="AO58" s="43"/>
      <c r="AP58" s="43"/>
      <c r="AQ58" s="73">
        <f t="shared" ref="AQ58:AQ61" si="161">AS58+AT58+AU58+AV58+AW58+AX58+AY58+AZ58+BB58</f>
        <v>0</v>
      </c>
      <c r="AR58" s="73">
        <f t="shared" ref="AR58:AR61" si="162">SUM(AS58:AX58)</f>
        <v>0</v>
      </c>
      <c r="AS58" s="47"/>
      <c r="AT58" s="47"/>
      <c r="AU58" s="47"/>
      <c r="AV58" s="47"/>
      <c r="AW58" s="47"/>
      <c r="AX58" s="47"/>
      <c r="AY58" s="47"/>
      <c r="AZ58" s="48"/>
      <c r="BA58" s="43"/>
      <c r="BB58" s="43"/>
      <c r="BC58" s="61">
        <f t="shared" ref="BC58:BC61" si="163">BE58+BF58+BG58+BH58+BI58+BJ58+BK58+BL58+BN58</f>
        <v>0</v>
      </c>
      <c r="BD58" s="61">
        <f t="shared" ref="BD58:BD61" si="164">SUM(BE58:BJ58)</f>
        <v>0</v>
      </c>
      <c r="BE58" s="47"/>
      <c r="BF58" s="47"/>
      <c r="BG58" s="47"/>
      <c r="BH58" s="47"/>
      <c r="BI58" s="47"/>
      <c r="BJ58" s="47"/>
      <c r="BK58" s="47"/>
      <c r="BL58" s="48"/>
      <c r="BM58" s="43"/>
      <c r="BN58" s="43"/>
      <c r="BO58" s="61">
        <f t="shared" ref="BO58:BO61" si="165">BQ58+BR58+BS58+BT58+BU58+BV58+BW58+BX58+BZ58</f>
        <v>0</v>
      </c>
      <c r="BP58" s="61">
        <f t="shared" ref="BP58:BP61" si="166">SUM(BQ58:BV58)</f>
        <v>0</v>
      </c>
      <c r="BQ58" s="47"/>
      <c r="BR58" s="47"/>
      <c r="BS58" s="47"/>
      <c r="BT58" s="47"/>
      <c r="BU58" s="47"/>
      <c r="BV58" s="47"/>
      <c r="BW58" s="47"/>
      <c r="BX58" s="48"/>
      <c r="BY58" s="43"/>
      <c r="BZ58" s="43"/>
      <c r="CA58" s="61">
        <f t="shared" ref="CA58:CA61" si="167">CC58+CD58+CE58+CF58+CG58+CH58+CI58+CJ58+CL58</f>
        <v>32</v>
      </c>
      <c r="CB58" s="61">
        <f t="shared" ref="CB58:CB61" si="168">SUM(CC58:CH58)</f>
        <v>32</v>
      </c>
      <c r="CC58" s="47">
        <v>14</v>
      </c>
      <c r="CD58" s="47">
        <v>16</v>
      </c>
      <c r="CE58" s="47"/>
      <c r="CF58" s="47"/>
      <c r="CG58" s="47">
        <v>2</v>
      </c>
      <c r="CH58" s="47"/>
      <c r="CI58" s="47"/>
      <c r="CJ58" s="48"/>
      <c r="CK58" s="43" t="s">
        <v>54</v>
      </c>
      <c r="CL58" s="50"/>
    </row>
    <row r="59" spans="1:90" ht="12" customHeight="1" x14ac:dyDescent="0.25">
      <c r="A59" s="4" t="s">
        <v>35</v>
      </c>
      <c r="B59" s="9" t="s">
        <v>29</v>
      </c>
      <c r="C59" s="73">
        <v>36</v>
      </c>
      <c r="D59" s="73"/>
      <c r="E59" s="116"/>
      <c r="F59" s="116"/>
      <c r="G59" s="47"/>
      <c r="H59" s="47"/>
      <c r="I59" s="47"/>
      <c r="J59" s="47"/>
      <c r="K59" s="47">
        <v>36</v>
      </c>
      <c r="L59" s="48"/>
      <c r="M59" s="48">
        <v>36</v>
      </c>
      <c r="N59" s="267" t="s">
        <v>54</v>
      </c>
      <c r="O59" s="43"/>
      <c r="P59" s="47"/>
      <c r="Q59" s="61">
        <v>0</v>
      </c>
      <c r="R59" s="61">
        <v>0</v>
      </c>
      <c r="S59" s="69"/>
      <c r="T59" s="69"/>
      <c r="U59" s="69"/>
      <c r="V59" s="69"/>
      <c r="W59" s="69"/>
      <c r="X59" s="69"/>
      <c r="Y59" s="69"/>
      <c r="Z59" s="60"/>
      <c r="AA59" s="50"/>
      <c r="AB59" s="50"/>
      <c r="AC59" s="61">
        <v>0</v>
      </c>
      <c r="AD59" s="73">
        <v>0</v>
      </c>
      <c r="AE59" s="47"/>
      <c r="AF59" s="69"/>
      <c r="AG59" s="69"/>
      <c r="AH59" s="69"/>
      <c r="AI59" s="69"/>
      <c r="AJ59" s="69"/>
      <c r="AK59" s="69"/>
      <c r="AL59" s="60"/>
      <c r="AM59" s="50"/>
      <c r="AN59" s="43"/>
      <c r="AO59" s="43"/>
      <c r="AP59" s="43"/>
      <c r="AQ59" s="73">
        <f t="shared" si="161"/>
        <v>0</v>
      </c>
      <c r="AR59" s="73">
        <f t="shared" si="162"/>
        <v>0</v>
      </c>
      <c r="AS59" s="47"/>
      <c r="AT59" s="47"/>
      <c r="AU59" s="47"/>
      <c r="AV59" s="47"/>
      <c r="AW59" s="47"/>
      <c r="AX59" s="47"/>
      <c r="AY59" s="47"/>
      <c r="AZ59" s="48"/>
      <c r="BA59" s="43"/>
      <c r="BB59" s="43"/>
      <c r="BC59" s="61">
        <f t="shared" si="163"/>
        <v>0</v>
      </c>
      <c r="BD59" s="61">
        <f t="shared" si="164"/>
        <v>0</v>
      </c>
      <c r="BE59" s="47"/>
      <c r="BF59" s="47"/>
      <c r="BG59" s="47"/>
      <c r="BH59" s="47"/>
      <c r="BI59" s="47"/>
      <c r="BJ59" s="47"/>
      <c r="BK59" s="47"/>
      <c r="BL59" s="48"/>
      <c r="BM59" s="43"/>
      <c r="BN59" s="50"/>
      <c r="BO59" s="61">
        <f t="shared" si="165"/>
        <v>0</v>
      </c>
      <c r="BP59" s="61">
        <f t="shared" si="166"/>
        <v>0</v>
      </c>
      <c r="BQ59" s="69"/>
      <c r="BR59" s="69"/>
      <c r="BS59" s="69"/>
      <c r="BT59" s="69"/>
      <c r="BU59" s="69"/>
      <c r="BV59" s="69"/>
      <c r="BW59" s="69"/>
      <c r="BX59" s="60"/>
      <c r="BY59" s="50"/>
      <c r="BZ59" s="50"/>
      <c r="CA59" s="61">
        <f t="shared" si="167"/>
        <v>36</v>
      </c>
      <c r="CB59" s="61">
        <f t="shared" si="168"/>
        <v>0</v>
      </c>
      <c r="CC59" s="69"/>
      <c r="CD59" s="69"/>
      <c r="CE59" s="69"/>
      <c r="CF59" s="69"/>
      <c r="CG59" s="69"/>
      <c r="CH59" s="69"/>
      <c r="CI59" s="47">
        <v>36</v>
      </c>
      <c r="CJ59" s="60"/>
      <c r="CK59" s="267" t="s">
        <v>54</v>
      </c>
      <c r="CL59" s="50"/>
    </row>
    <row r="60" spans="1:90" ht="12.75" customHeight="1" x14ac:dyDescent="0.25">
      <c r="A60" s="4" t="s">
        <v>36</v>
      </c>
      <c r="B60" s="9" t="s">
        <v>31</v>
      </c>
      <c r="C60" s="73">
        <v>72</v>
      </c>
      <c r="D60" s="61"/>
      <c r="E60" s="116"/>
      <c r="F60" s="116"/>
      <c r="G60" s="47"/>
      <c r="H60" s="47"/>
      <c r="I60" s="47"/>
      <c r="J60" s="47"/>
      <c r="K60" s="47">
        <v>72</v>
      </c>
      <c r="L60" s="48"/>
      <c r="M60" s="48"/>
      <c r="N60" s="267"/>
      <c r="O60" s="43"/>
      <c r="P60" s="47"/>
      <c r="Q60" s="61">
        <v>0</v>
      </c>
      <c r="R60" s="61">
        <v>0</v>
      </c>
      <c r="S60" s="47"/>
      <c r="T60" s="47"/>
      <c r="U60" s="47"/>
      <c r="V60" s="47"/>
      <c r="W60" s="47"/>
      <c r="X60" s="47"/>
      <c r="Y60" s="47"/>
      <c r="Z60" s="48"/>
      <c r="AA60" s="43"/>
      <c r="AB60" s="43"/>
      <c r="AC60" s="73">
        <v>0</v>
      </c>
      <c r="AD60" s="73">
        <v>0</v>
      </c>
      <c r="AE60" s="47"/>
      <c r="AF60" s="47"/>
      <c r="AG60" s="47"/>
      <c r="AH60" s="47"/>
      <c r="AI60" s="47"/>
      <c r="AJ60" s="47"/>
      <c r="AK60" s="47"/>
      <c r="AL60" s="48"/>
      <c r="AM60" s="43"/>
      <c r="AN60" s="43"/>
      <c r="AO60" s="43"/>
      <c r="AP60" s="43"/>
      <c r="AQ60" s="73">
        <f t="shared" si="161"/>
        <v>0</v>
      </c>
      <c r="AR60" s="73">
        <f t="shared" si="162"/>
        <v>0</v>
      </c>
      <c r="AS60" s="47"/>
      <c r="AT60" s="47"/>
      <c r="AU60" s="47"/>
      <c r="AV60" s="47"/>
      <c r="AW60" s="47"/>
      <c r="AX60" s="47"/>
      <c r="AY60" s="47"/>
      <c r="AZ60" s="48"/>
      <c r="BA60" s="43"/>
      <c r="BB60" s="43"/>
      <c r="BC60" s="61">
        <f t="shared" si="163"/>
        <v>0</v>
      </c>
      <c r="BD60" s="61">
        <f t="shared" si="164"/>
        <v>0</v>
      </c>
      <c r="BE60" s="47"/>
      <c r="BF60" s="47"/>
      <c r="BG60" s="47"/>
      <c r="BH60" s="47"/>
      <c r="BI60" s="47"/>
      <c r="BJ60" s="47"/>
      <c r="BK60" s="47"/>
      <c r="BL60" s="48"/>
      <c r="BM60" s="43"/>
      <c r="BN60" s="50"/>
      <c r="BO60" s="61">
        <f t="shared" si="165"/>
        <v>0</v>
      </c>
      <c r="BP60" s="61">
        <f t="shared" si="166"/>
        <v>0</v>
      </c>
      <c r="BQ60" s="69"/>
      <c r="BR60" s="69"/>
      <c r="BS60" s="69"/>
      <c r="BT60" s="69"/>
      <c r="BU60" s="69"/>
      <c r="BV60" s="69"/>
      <c r="BW60" s="69"/>
      <c r="BX60" s="60"/>
      <c r="BY60" s="50"/>
      <c r="BZ60" s="50"/>
      <c r="CA60" s="61">
        <f t="shared" si="167"/>
        <v>72</v>
      </c>
      <c r="CB60" s="61">
        <f t="shared" si="168"/>
        <v>0</v>
      </c>
      <c r="CC60" s="69"/>
      <c r="CD60" s="69"/>
      <c r="CE60" s="69"/>
      <c r="CF60" s="69"/>
      <c r="CG60" s="69"/>
      <c r="CH60" s="69"/>
      <c r="CI60" s="47">
        <v>72</v>
      </c>
      <c r="CJ60" s="60"/>
      <c r="CK60" s="267"/>
      <c r="CL60" s="50"/>
    </row>
    <row r="61" spans="1:90" ht="24.75" customHeight="1" thickBot="1" x14ac:dyDescent="0.3">
      <c r="A61" s="16"/>
      <c r="B61" s="120" t="s">
        <v>47</v>
      </c>
      <c r="C61" s="72">
        <v>12</v>
      </c>
      <c r="D61" s="66"/>
      <c r="E61" s="63"/>
      <c r="F61" s="63"/>
      <c r="G61" s="52"/>
      <c r="H61" s="52"/>
      <c r="I61" s="52"/>
      <c r="J61" s="52"/>
      <c r="K61" s="52"/>
      <c r="L61" s="53"/>
      <c r="M61" s="53"/>
      <c r="N61" s="114" t="s">
        <v>61</v>
      </c>
      <c r="O61" s="114">
        <v>12</v>
      </c>
      <c r="P61" s="52"/>
      <c r="Q61" s="66">
        <v>0</v>
      </c>
      <c r="R61" s="66">
        <v>0</v>
      </c>
      <c r="S61" s="52"/>
      <c r="T61" s="52"/>
      <c r="U61" s="52"/>
      <c r="V61" s="52"/>
      <c r="W61" s="52"/>
      <c r="X61" s="52"/>
      <c r="Y61" s="52"/>
      <c r="Z61" s="53"/>
      <c r="AA61" s="114"/>
      <c r="AB61" s="114"/>
      <c r="AC61" s="72">
        <v>0</v>
      </c>
      <c r="AD61" s="72">
        <v>0</v>
      </c>
      <c r="AE61" s="52"/>
      <c r="AF61" s="52"/>
      <c r="AG61" s="52"/>
      <c r="AH61" s="52"/>
      <c r="AI61" s="52"/>
      <c r="AJ61" s="52"/>
      <c r="AK61" s="52"/>
      <c r="AL61" s="53"/>
      <c r="AM61" s="114"/>
      <c r="AN61" s="114"/>
      <c r="AO61" s="114"/>
      <c r="AP61" s="114"/>
      <c r="AQ61" s="72">
        <f t="shared" si="161"/>
        <v>0</v>
      </c>
      <c r="AR61" s="72">
        <f t="shared" si="162"/>
        <v>0</v>
      </c>
      <c r="AS61" s="52"/>
      <c r="AT61" s="52"/>
      <c r="AU61" s="52"/>
      <c r="AV61" s="52"/>
      <c r="AW61" s="52"/>
      <c r="AX61" s="52"/>
      <c r="AY61" s="52"/>
      <c r="AZ61" s="53"/>
      <c r="BA61" s="114"/>
      <c r="BB61" s="114"/>
      <c r="BC61" s="66">
        <f t="shared" si="163"/>
        <v>0</v>
      </c>
      <c r="BD61" s="66">
        <f t="shared" si="164"/>
        <v>0</v>
      </c>
      <c r="BE61" s="52"/>
      <c r="BF61" s="52"/>
      <c r="BG61" s="52"/>
      <c r="BH61" s="52"/>
      <c r="BI61" s="52"/>
      <c r="BJ61" s="52"/>
      <c r="BK61" s="52"/>
      <c r="BL61" s="53"/>
      <c r="BM61" s="114"/>
      <c r="BN61" s="65"/>
      <c r="BO61" s="66">
        <f t="shared" si="165"/>
        <v>0</v>
      </c>
      <c r="BP61" s="66">
        <f t="shared" si="166"/>
        <v>0</v>
      </c>
      <c r="BQ61" s="71"/>
      <c r="BR61" s="71"/>
      <c r="BS61" s="71"/>
      <c r="BT61" s="71"/>
      <c r="BU61" s="71"/>
      <c r="BV61" s="71"/>
      <c r="BW61" s="71"/>
      <c r="BX61" s="64"/>
      <c r="BY61" s="65"/>
      <c r="BZ61" s="65"/>
      <c r="CA61" s="66">
        <f t="shared" si="167"/>
        <v>12</v>
      </c>
      <c r="CB61" s="66">
        <f t="shared" si="168"/>
        <v>0</v>
      </c>
      <c r="CC61" s="71"/>
      <c r="CD61" s="71"/>
      <c r="CE61" s="71"/>
      <c r="CF61" s="71"/>
      <c r="CG61" s="71"/>
      <c r="CH61" s="71"/>
      <c r="CI61" s="52"/>
      <c r="CJ61" s="64"/>
      <c r="CK61" s="114" t="s">
        <v>61</v>
      </c>
      <c r="CL61" s="65">
        <v>12</v>
      </c>
    </row>
    <row r="62" spans="1:90" ht="34.5" thickBot="1" x14ac:dyDescent="0.3">
      <c r="A62" s="78" t="s">
        <v>37</v>
      </c>
      <c r="B62" s="125" t="s">
        <v>89</v>
      </c>
      <c r="C62" s="80">
        <f>C63+C64+C65+C66</f>
        <v>188</v>
      </c>
      <c r="D62" s="80">
        <f t="shared" ref="D62:CB62" si="169">D63+D64+D65+D66</f>
        <v>0</v>
      </c>
      <c r="E62" s="80">
        <f t="shared" si="169"/>
        <v>40</v>
      </c>
      <c r="F62" s="80">
        <f t="shared" si="169"/>
        <v>18</v>
      </c>
      <c r="G62" s="80">
        <f t="shared" si="169"/>
        <v>0</v>
      </c>
      <c r="H62" s="80">
        <f t="shared" si="169"/>
        <v>0</v>
      </c>
      <c r="I62" s="80">
        <f t="shared" si="169"/>
        <v>4</v>
      </c>
      <c r="J62" s="80">
        <f t="shared" si="169"/>
        <v>0</v>
      </c>
      <c r="K62" s="80">
        <f t="shared" si="169"/>
        <v>108</v>
      </c>
      <c r="L62" s="80">
        <f t="shared" si="169"/>
        <v>6</v>
      </c>
      <c r="M62" s="80">
        <f t="shared" si="169"/>
        <v>54</v>
      </c>
      <c r="N62" s="81"/>
      <c r="O62" s="81">
        <f t="shared" si="169"/>
        <v>12</v>
      </c>
      <c r="P62" s="80">
        <f t="shared" si="169"/>
        <v>0</v>
      </c>
      <c r="Q62" s="80">
        <f t="shared" si="169"/>
        <v>0</v>
      </c>
      <c r="R62" s="80">
        <f t="shared" si="169"/>
        <v>0</v>
      </c>
      <c r="S62" s="80">
        <f t="shared" si="169"/>
        <v>0</v>
      </c>
      <c r="T62" s="80">
        <f t="shared" si="169"/>
        <v>0</v>
      </c>
      <c r="U62" s="80">
        <f t="shared" si="169"/>
        <v>0</v>
      </c>
      <c r="V62" s="80">
        <f t="shared" si="169"/>
        <v>0</v>
      </c>
      <c r="W62" s="80">
        <f t="shared" si="169"/>
        <v>0</v>
      </c>
      <c r="X62" s="80">
        <f t="shared" si="169"/>
        <v>0</v>
      </c>
      <c r="Y62" s="80">
        <f t="shared" si="169"/>
        <v>0</v>
      </c>
      <c r="Z62" s="80">
        <f t="shared" si="169"/>
        <v>0</v>
      </c>
      <c r="AA62" s="81">
        <f t="shared" si="169"/>
        <v>0</v>
      </c>
      <c r="AB62" s="81">
        <f t="shared" si="169"/>
        <v>0</v>
      </c>
      <c r="AC62" s="80">
        <f t="shared" si="169"/>
        <v>0</v>
      </c>
      <c r="AD62" s="80">
        <f t="shared" si="169"/>
        <v>0</v>
      </c>
      <c r="AE62" s="80">
        <f t="shared" si="169"/>
        <v>0</v>
      </c>
      <c r="AF62" s="80">
        <f t="shared" si="169"/>
        <v>0</v>
      </c>
      <c r="AG62" s="80">
        <f t="shared" si="169"/>
        <v>0</v>
      </c>
      <c r="AH62" s="80">
        <f t="shared" si="169"/>
        <v>0</v>
      </c>
      <c r="AI62" s="80">
        <f t="shared" si="169"/>
        <v>0</v>
      </c>
      <c r="AJ62" s="80">
        <f t="shared" si="169"/>
        <v>0</v>
      </c>
      <c r="AK62" s="80">
        <f t="shared" si="169"/>
        <v>0</v>
      </c>
      <c r="AL62" s="80">
        <f t="shared" si="169"/>
        <v>0</v>
      </c>
      <c r="AM62" s="80">
        <f t="shared" si="169"/>
        <v>0</v>
      </c>
      <c r="AN62" s="80">
        <f t="shared" si="169"/>
        <v>0</v>
      </c>
      <c r="AO62" s="81">
        <f t="shared" si="169"/>
        <v>0</v>
      </c>
      <c r="AP62" s="81">
        <f t="shared" si="169"/>
        <v>0</v>
      </c>
      <c r="AQ62" s="80">
        <f t="shared" si="169"/>
        <v>0</v>
      </c>
      <c r="AR62" s="80">
        <f t="shared" si="169"/>
        <v>0</v>
      </c>
      <c r="AS62" s="80">
        <f t="shared" si="169"/>
        <v>0</v>
      </c>
      <c r="AT62" s="80">
        <f t="shared" si="169"/>
        <v>0</v>
      </c>
      <c r="AU62" s="80">
        <f t="shared" si="169"/>
        <v>0</v>
      </c>
      <c r="AV62" s="80">
        <f t="shared" si="169"/>
        <v>0</v>
      </c>
      <c r="AW62" s="80">
        <f t="shared" si="169"/>
        <v>0</v>
      </c>
      <c r="AX62" s="80"/>
      <c r="AY62" s="80">
        <f t="shared" si="169"/>
        <v>0</v>
      </c>
      <c r="AZ62" s="80">
        <f t="shared" si="169"/>
        <v>0</v>
      </c>
      <c r="BA62" s="81"/>
      <c r="BB62" s="81">
        <f t="shared" si="169"/>
        <v>0</v>
      </c>
      <c r="BC62" s="80">
        <f t="shared" si="169"/>
        <v>104</v>
      </c>
      <c r="BD62" s="80">
        <f t="shared" si="169"/>
        <v>62</v>
      </c>
      <c r="BE62" s="80">
        <f t="shared" si="169"/>
        <v>40</v>
      </c>
      <c r="BF62" s="80">
        <f t="shared" si="169"/>
        <v>18</v>
      </c>
      <c r="BG62" s="80">
        <f t="shared" si="169"/>
        <v>0</v>
      </c>
      <c r="BH62" s="80">
        <f t="shared" si="169"/>
        <v>0</v>
      </c>
      <c r="BI62" s="80">
        <f t="shared" si="169"/>
        <v>4</v>
      </c>
      <c r="BJ62" s="80">
        <f t="shared" si="169"/>
        <v>0</v>
      </c>
      <c r="BK62" s="80">
        <f t="shared" si="169"/>
        <v>36</v>
      </c>
      <c r="BL62" s="80">
        <f t="shared" si="169"/>
        <v>6</v>
      </c>
      <c r="BM62" s="81"/>
      <c r="BN62" s="81">
        <f t="shared" si="169"/>
        <v>0</v>
      </c>
      <c r="BO62" s="80">
        <f t="shared" si="169"/>
        <v>84</v>
      </c>
      <c r="BP62" s="80">
        <f t="shared" si="169"/>
        <v>0</v>
      </c>
      <c r="BQ62" s="80">
        <f t="shared" si="169"/>
        <v>0</v>
      </c>
      <c r="BR62" s="80">
        <f t="shared" si="169"/>
        <v>0</v>
      </c>
      <c r="BS62" s="80">
        <f t="shared" si="169"/>
        <v>0</v>
      </c>
      <c r="BT62" s="80">
        <f t="shared" si="169"/>
        <v>0</v>
      </c>
      <c r="BU62" s="80">
        <f t="shared" si="169"/>
        <v>0</v>
      </c>
      <c r="BV62" s="80"/>
      <c r="BW62" s="80">
        <f t="shared" si="169"/>
        <v>72</v>
      </c>
      <c r="BX62" s="80">
        <f t="shared" si="169"/>
        <v>0</v>
      </c>
      <c r="BY62" s="81"/>
      <c r="BZ62" s="81">
        <f t="shared" si="169"/>
        <v>12</v>
      </c>
      <c r="CA62" s="80">
        <f t="shared" si="169"/>
        <v>0</v>
      </c>
      <c r="CB62" s="80">
        <f t="shared" si="169"/>
        <v>0</v>
      </c>
      <c r="CC62" s="80">
        <f t="shared" ref="CC62:CL62" si="170">CC63+CC64+CC65+CC66</f>
        <v>0</v>
      </c>
      <c r="CD62" s="80">
        <f t="shared" si="170"/>
        <v>0</v>
      </c>
      <c r="CE62" s="80">
        <f t="shared" si="170"/>
        <v>0</v>
      </c>
      <c r="CF62" s="80">
        <f t="shared" si="170"/>
        <v>0</v>
      </c>
      <c r="CG62" s="80">
        <f t="shared" si="170"/>
        <v>0</v>
      </c>
      <c r="CH62" s="80"/>
      <c r="CI62" s="80">
        <f t="shared" si="170"/>
        <v>0</v>
      </c>
      <c r="CJ62" s="80">
        <f t="shared" si="170"/>
        <v>0</v>
      </c>
      <c r="CK62" s="81"/>
      <c r="CL62" s="82">
        <f t="shared" si="170"/>
        <v>0</v>
      </c>
    </row>
    <row r="63" spans="1:90" ht="33.75" x14ac:dyDescent="0.25">
      <c r="A63" s="6" t="s">
        <v>38</v>
      </c>
      <c r="B63" s="126" t="s">
        <v>90</v>
      </c>
      <c r="C63" s="68">
        <v>68</v>
      </c>
      <c r="D63" s="58"/>
      <c r="E63" s="55">
        <v>40</v>
      </c>
      <c r="F63" s="55">
        <v>18</v>
      </c>
      <c r="G63" s="32"/>
      <c r="H63" s="32"/>
      <c r="I63" s="32">
        <v>4</v>
      </c>
      <c r="J63" s="32"/>
      <c r="K63" s="32"/>
      <c r="L63" s="34">
        <v>6</v>
      </c>
      <c r="M63" s="34">
        <v>18</v>
      </c>
      <c r="N63" s="115" t="s">
        <v>54</v>
      </c>
      <c r="O63" s="115"/>
      <c r="P63" s="32"/>
      <c r="Q63" s="58">
        <v>0</v>
      </c>
      <c r="R63" s="58">
        <v>0</v>
      </c>
      <c r="S63" s="32"/>
      <c r="T63" s="32"/>
      <c r="U63" s="32"/>
      <c r="V63" s="32"/>
      <c r="W63" s="32"/>
      <c r="X63" s="32"/>
      <c r="Y63" s="32"/>
      <c r="Z63" s="34"/>
      <c r="AA63" s="115"/>
      <c r="AB63" s="115"/>
      <c r="AC63" s="68">
        <v>0</v>
      </c>
      <c r="AD63" s="68">
        <v>0</v>
      </c>
      <c r="AE63" s="32"/>
      <c r="AF63" s="32"/>
      <c r="AG63" s="32"/>
      <c r="AH63" s="32"/>
      <c r="AI63" s="32"/>
      <c r="AJ63" s="32"/>
      <c r="AK63" s="32"/>
      <c r="AL63" s="34"/>
      <c r="AM63" s="115"/>
      <c r="AN63" s="115"/>
      <c r="AO63" s="115"/>
      <c r="AP63" s="115"/>
      <c r="AQ63" s="68">
        <f>AS63+AT63+AU63+AV63+AW63+AX63+AY63+AZ63+BB63</f>
        <v>0</v>
      </c>
      <c r="AR63" s="68">
        <f>SUM(AS63:AX63)</f>
        <v>0</v>
      </c>
      <c r="AS63" s="32"/>
      <c r="AT63" s="32"/>
      <c r="AU63" s="32"/>
      <c r="AV63" s="32"/>
      <c r="AW63" s="32"/>
      <c r="AX63" s="32"/>
      <c r="AY63" s="32"/>
      <c r="AZ63" s="34"/>
      <c r="BA63" s="115"/>
      <c r="BB63" s="115"/>
      <c r="BC63" s="58">
        <f>BE63+BF63+BG63+BH63+BI63+BJ63+BK63+BL63+BN63</f>
        <v>68</v>
      </c>
      <c r="BD63" s="58">
        <f>SUM(BE63:BJ63)</f>
        <v>62</v>
      </c>
      <c r="BE63" s="32">
        <v>40</v>
      </c>
      <c r="BF63" s="32">
        <v>18</v>
      </c>
      <c r="BG63" s="32"/>
      <c r="BH63" s="32"/>
      <c r="BI63" s="32">
        <v>4</v>
      </c>
      <c r="BJ63" s="32"/>
      <c r="BK63" s="32"/>
      <c r="BL63" s="34">
        <v>6</v>
      </c>
      <c r="BM63" s="115" t="s">
        <v>54</v>
      </c>
      <c r="BN63" s="115"/>
      <c r="BO63" s="58">
        <f>BQ63+BR63+BS63+BT63+BU63+BV63+BW63+BX63+BZ63</f>
        <v>0</v>
      </c>
      <c r="BP63" s="58">
        <f>SUM(BQ63:BV63)</f>
        <v>0</v>
      </c>
      <c r="BQ63" s="32"/>
      <c r="BR63" s="32"/>
      <c r="BS63" s="32"/>
      <c r="BT63" s="32"/>
      <c r="BU63" s="32"/>
      <c r="BV63" s="32"/>
      <c r="BW63" s="32"/>
      <c r="BX63" s="34"/>
      <c r="BY63" s="115"/>
      <c r="BZ63" s="115"/>
      <c r="CA63" s="58">
        <f>CC63+CD63+CE63+CF63+CG63+CH63+CI63+CJ63+CL63</f>
        <v>0</v>
      </c>
      <c r="CB63" s="58">
        <f>SUM(CC63:CH63)</f>
        <v>0</v>
      </c>
      <c r="CC63" s="32"/>
      <c r="CD63" s="32"/>
      <c r="CE63" s="32"/>
      <c r="CF63" s="32"/>
      <c r="CG63" s="32"/>
      <c r="CH63" s="32"/>
      <c r="CI63" s="32"/>
      <c r="CJ63" s="34"/>
      <c r="CK63" s="115"/>
      <c r="CL63" s="115"/>
    </row>
    <row r="64" spans="1:90" ht="12" customHeight="1" x14ac:dyDescent="0.25">
      <c r="A64" s="3" t="s">
        <v>39</v>
      </c>
      <c r="B64" s="9" t="s">
        <v>29</v>
      </c>
      <c r="C64" s="73">
        <v>36</v>
      </c>
      <c r="D64" s="61"/>
      <c r="E64" s="116"/>
      <c r="F64" s="116"/>
      <c r="G64" s="47"/>
      <c r="H64" s="47"/>
      <c r="I64" s="47"/>
      <c r="J64" s="47"/>
      <c r="K64" s="47">
        <v>36</v>
      </c>
      <c r="L64" s="48"/>
      <c r="M64" s="48">
        <v>36</v>
      </c>
      <c r="N64" s="267" t="s">
        <v>54</v>
      </c>
      <c r="O64" s="43"/>
      <c r="P64" s="47"/>
      <c r="Q64" s="61">
        <v>0</v>
      </c>
      <c r="R64" s="61">
        <v>0</v>
      </c>
      <c r="S64" s="47"/>
      <c r="T64" s="47"/>
      <c r="U64" s="47"/>
      <c r="V64" s="47"/>
      <c r="W64" s="47"/>
      <c r="X64" s="47"/>
      <c r="Y64" s="47"/>
      <c r="Z64" s="48"/>
      <c r="AA64" s="43"/>
      <c r="AB64" s="43"/>
      <c r="AC64" s="73">
        <v>0</v>
      </c>
      <c r="AD64" s="73">
        <v>0</v>
      </c>
      <c r="AE64" s="47"/>
      <c r="AF64" s="47"/>
      <c r="AG64" s="47"/>
      <c r="AH64" s="47"/>
      <c r="AI64" s="47"/>
      <c r="AJ64" s="47"/>
      <c r="AK64" s="47"/>
      <c r="AL64" s="48"/>
      <c r="AM64" s="43"/>
      <c r="AN64" s="43"/>
      <c r="AO64" s="43"/>
      <c r="AP64" s="43"/>
      <c r="AQ64" s="73">
        <f t="shared" ref="AQ64:AQ66" si="171">AS64+AT64+AU64+AV64+AW64+AX64+AY64+AZ64+BB64</f>
        <v>0</v>
      </c>
      <c r="AR64" s="73">
        <f t="shared" ref="AR64:AR66" si="172">SUM(AS64:AX64)</f>
        <v>0</v>
      </c>
      <c r="AS64" s="47"/>
      <c r="AT64" s="47"/>
      <c r="AU64" s="47"/>
      <c r="AV64" s="47"/>
      <c r="AW64" s="47"/>
      <c r="AX64" s="47"/>
      <c r="AY64" s="47"/>
      <c r="AZ64" s="48"/>
      <c r="BA64" s="43"/>
      <c r="BB64" s="43"/>
      <c r="BC64" s="61">
        <f t="shared" ref="BC64:BC66" si="173">BE64+BF64+BG64+BH64+BI64+BJ64+BK64+BL64+BN64</f>
        <v>36</v>
      </c>
      <c r="BD64" s="61">
        <f t="shared" ref="BD64:BD66" si="174">SUM(BE64:BJ64)</f>
        <v>0</v>
      </c>
      <c r="BE64" s="47"/>
      <c r="BF64" s="47"/>
      <c r="BG64" s="47"/>
      <c r="BH64" s="47"/>
      <c r="BI64" s="47"/>
      <c r="BJ64" s="47"/>
      <c r="BK64" s="47">
        <v>36</v>
      </c>
      <c r="BL64" s="48"/>
      <c r="BM64" s="43"/>
      <c r="BN64" s="43"/>
      <c r="BO64" s="61">
        <f t="shared" ref="BO64:BO66" si="175">BQ64+BR64+BS64+BT64+BU64+BV64+BW64+BX64+BZ64</f>
        <v>0</v>
      </c>
      <c r="BP64" s="61">
        <f t="shared" ref="BP64:BP66" si="176">SUM(BQ64:BV64)</f>
        <v>0</v>
      </c>
      <c r="BQ64" s="47"/>
      <c r="BR64" s="47"/>
      <c r="BS64" s="47"/>
      <c r="BT64" s="47"/>
      <c r="BU64" s="47"/>
      <c r="BV64" s="47"/>
      <c r="BW64" s="47"/>
      <c r="BX64" s="48"/>
      <c r="BY64" s="267" t="s">
        <v>54</v>
      </c>
      <c r="BZ64" s="43"/>
      <c r="CA64" s="61">
        <f t="shared" ref="CA64:CA66" si="177">CC64+CD64+CE64+CF64+CG64+CH64+CI64+CJ64+CL64</f>
        <v>0</v>
      </c>
      <c r="CB64" s="61">
        <f t="shared" ref="CB64:CB66" si="178">SUM(CC64:CH64)</f>
        <v>0</v>
      </c>
      <c r="CC64" s="47"/>
      <c r="CD64" s="47"/>
      <c r="CE64" s="47"/>
      <c r="CF64" s="47"/>
      <c r="CG64" s="47"/>
      <c r="CH64" s="47"/>
      <c r="CI64" s="47"/>
      <c r="CJ64" s="48"/>
      <c r="CK64" s="43"/>
      <c r="CL64" s="43"/>
    </row>
    <row r="65" spans="1:90" ht="12.75" customHeight="1" x14ac:dyDescent="0.25">
      <c r="A65" s="4" t="s">
        <v>40</v>
      </c>
      <c r="B65" s="9" t="s">
        <v>31</v>
      </c>
      <c r="C65" s="73">
        <v>72</v>
      </c>
      <c r="D65" s="61"/>
      <c r="E65" s="116"/>
      <c r="F65" s="116"/>
      <c r="G65" s="47"/>
      <c r="H65" s="47"/>
      <c r="I65" s="47"/>
      <c r="J65" s="47"/>
      <c r="K65" s="47">
        <v>72</v>
      </c>
      <c r="L65" s="48"/>
      <c r="M65" s="48"/>
      <c r="N65" s="267"/>
      <c r="O65" s="43"/>
      <c r="P65" s="47"/>
      <c r="Q65" s="61">
        <v>0</v>
      </c>
      <c r="R65" s="61">
        <v>0</v>
      </c>
      <c r="S65" s="47"/>
      <c r="T65" s="47"/>
      <c r="U65" s="47"/>
      <c r="V65" s="47"/>
      <c r="W65" s="47"/>
      <c r="X65" s="47"/>
      <c r="Y65" s="47"/>
      <c r="Z65" s="48"/>
      <c r="AA65" s="43"/>
      <c r="AB65" s="43"/>
      <c r="AC65" s="73">
        <v>0</v>
      </c>
      <c r="AD65" s="73">
        <v>0</v>
      </c>
      <c r="AE65" s="47"/>
      <c r="AF65" s="47"/>
      <c r="AG65" s="47"/>
      <c r="AH65" s="47"/>
      <c r="AI65" s="47"/>
      <c r="AJ65" s="47"/>
      <c r="AK65" s="47"/>
      <c r="AL65" s="48"/>
      <c r="AM65" s="43"/>
      <c r="AN65" s="43"/>
      <c r="AO65" s="43"/>
      <c r="AP65" s="43"/>
      <c r="AQ65" s="73">
        <f t="shared" si="171"/>
        <v>0</v>
      </c>
      <c r="AR65" s="73">
        <f t="shared" si="172"/>
        <v>0</v>
      </c>
      <c r="AS65" s="47"/>
      <c r="AT65" s="47"/>
      <c r="AU65" s="47"/>
      <c r="AV65" s="47"/>
      <c r="AW65" s="47"/>
      <c r="AX65" s="47"/>
      <c r="AY65" s="47"/>
      <c r="AZ65" s="48"/>
      <c r="BA65" s="43"/>
      <c r="BB65" s="43"/>
      <c r="BC65" s="61">
        <f t="shared" si="173"/>
        <v>0</v>
      </c>
      <c r="BD65" s="61">
        <f t="shared" si="174"/>
        <v>0</v>
      </c>
      <c r="BE65" s="47"/>
      <c r="BF65" s="47"/>
      <c r="BG65" s="47"/>
      <c r="BH65" s="47"/>
      <c r="BI65" s="47"/>
      <c r="BJ65" s="47"/>
      <c r="BK65" s="47"/>
      <c r="BL65" s="48"/>
      <c r="BM65" s="43"/>
      <c r="BN65" s="43"/>
      <c r="BO65" s="61">
        <f t="shared" si="175"/>
        <v>72</v>
      </c>
      <c r="BP65" s="61">
        <f t="shared" si="176"/>
        <v>0</v>
      </c>
      <c r="BQ65" s="47"/>
      <c r="BR65" s="47"/>
      <c r="BS65" s="47"/>
      <c r="BT65" s="47"/>
      <c r="BU65" s="47"/>
      <c r="BV65" s="47"/>
      <c r="BW65" s="47">
        <v>72</v>
      </c>
      <c r="BX65" s="48"/>
      <c r="BY65" s="267"/>
      <c r="BZ65" s="43"/>
      <c r="CA65" s="61">
        <f t="shared" si="177"/>
        <v>0</v>
      </c>
      <c r="CB65" s="61">
        <f t="shared" si="178"/>
        <v>0</v>
      </c>
      <c r="CC65" s="47"/>
      <c r="CD65" s="47"/>
      <c r="CE65" s="47"/>
      <c r="CF65" s="47"/>
      <c r="CG65" s="47"/>
      <c r="CH65" s="47"/>
      <c r="CI65" s="47"/>
      <c r="CJ65" s="48"/>
      <c r="CK65" s="43"/>
      <c r="CL65" s="43"/>
    </row>
    <row r="66" spans="1:90" ht="24.75" customHeight="1" thickBot="1" x14ac:dyDescent="0.3">
      <c r="A66" s="16"/>
      <c r="B66" s="120" t="s">
        <v>48</v>
      </c>
      <c r="C66" s="72">
        <v>12</v>
      </c>
      <c r="D66" s="66"/>
      <c r="E66" s="63"/>
      <c r="F66" s="63"/>
      <c r="G66" s="52"/>
      <c r="H66" s="52"/>
      <c r="I66" s="52"/>
      <c r="J66" s="52"/>
      <c r="K66" s="52"/>
      <c r="L66" s="53"/>
      <c r="M66" s="53"/>
      <c r="N66" s="114"/>
      <c r="O66" s="114">
        <v>12</v>
      </c>
      <c r="P66" s="52"/>
      <c r="Q66" s="66"/>
      <c r="R66" s="66"/>
      <c r="S66" s="52"/>
      <c r="T66" s="52"/>
      <c r="U66" s="52"/>
      <c r="V66" s="52"/>
      <c r="W66" s="52"/>
      <c r="X66" s="52"/>
      <c r="Y66" s="52"/>
      <c r="Z66" s="53"/>
      <c r="AA66" s="114"/>
      <c r="AB66" s="114"/>
      <c r="AC66" s="72">
        <v>0</v>
      </c>
      <c r="AD66" s="72">
        <v>0</v>
      </c>
      <c r="AE66" s="52"/>
      <c r="AF66" s="52"/>
      <c r="AG66" s="52"/>
      <c r="AH66" s="52"/>
      <c r="AI66" s="52"/>
      <c r="AJ66" s="52"/>
      <c r="AK66" s="52"/>
      <c r="AL66" s="53"/>
      <c r="AM66" s="114"/>
      <c r="AN66" s="114"/>
      <c r="AO66" s="114"/>
      <c r="AP66" s="114"/>
      <c r="AQ66" s="72">
        <f t="shared" si="171"/>
        <v>0</v>
      </c>
      <c r="AR66" s="72">
        <f t="shared" si="172"/>
        <v>0</v>
      </c>
      <c r="AS66" s="52"/>
      <c r="AT66" s="52"/>
      <c r="AU66" s="52"/>
      <c r="AV66" s="52"/>
      <c r="AW66" s="52"/>
      <c r="AX66" s="52"/>
      <c r="AY66" s="52"/>
      <c r="AZ66" s="53"/>
      <c r="BA66" s="114"/>
      <c r="BB66" s="114"/>
      <c r="BC66" s="66">
        <f t="shared" si="173"/>
        <v>0</v>
      </c>
      <c r="BD66" s="66">
        <f t="shared" si="174"/>
        <v>0</v>
      </c>
      <c r="BE66" s="52"/>
      <c r="BF66" s="52"/>
      <c r="BG66" s="52"/>
      <c r="BH66" s="52"/>
      <c r="BI66" s="52"/>
      <c r="BJ66" s="52"/>
      <c r="BK66" s="52"/>
      <c r="BL66" s="53"/>
      <c r="BM66" s="114"/>
      <c r="BN66" s="114"/>
      <c r="BO66" s="66">
        <f t="shared" si="175"/>
        <v>12</v>
      </c>
      <c r="BP66" s="66">
        <f t="shared" si="176"/>
        <v>0</v>
      </c>
      <c r="BQ66" s="52"/>
      <c r="BR66" s="52"/>
      <c r="BS66" s="52"/>
      <c r="BT66" s="52"/>
      <c r="BU66" s="52"/>
      <c r="BV66" s="52"/>
      <c r="BW66" s="52"/>
      <c r="BX66" s="53"/>
      <c r="BY66" s="114" t="s">
        <v>61</v>
      </c>
      <c r="BZ66" s="114">
        <v>12</v>
      </c>
      <c r="CA66" s="66">
        <f t="shared" si="177"/>
        <v>0</v>
      </c>
      <c r="CB66" s="66">
        <f t="shared" si="178"/>
        <v>0</v>
      </c>
      <c r="CC66" s="52"/>
      <c r="CD66" s="52"/>
      <c r="CE66" s="52"/>
      <c r="CF66" s="52"/>
      <c r="CG66" s="52"/>
      <c r="CH66" s="52"/>
      <c r="CI66" s="52"/>
      <c r="CJ66" s="53"/>
      <c r="CK66" s="114"/>
      <c r="CL66" s="114"/>
    </row>
    <row r="67" spans="1:90" ht="36" customHeight="1" thickBot="1" x14ac:dyDescent="0.3">
      <c r="A67" s="79" t="s">
        <v>91</v>
      </c>
      <c r="B67" s="127" t="s">
        <v>109</v>
      </c>
      <c r="C67" s="80">
        <f>C68+C69+C70+C71+C72</f>
        <v>342</v>
      </c>
      <c r="D67" s="80">
        <f t="shared" ref="D67:BO67" si="179">D68+D69+D70+D71+D72</f>
        <v>246</v>
      </c>
      <c r="E67" s="80">
        <f t="shared" si="179"/>
        <v>112</v>
      </c>
      <c r="F67" s="80">
        <f t="shared" si="179"/>
        <v>96</v>
      </c>
      <c r="G67" s="80">
        <f t="shared" si="179"/>
        <v>2</v>
      </c>
      <c r="H67" s="80">
        <f t="shared" si="179"/>
        <v>0</v>
      </c>
      <c r="I67" s="80">
        <f t="shared" si="179"/>
        <v>16</v>
      </c>
      <c r="J67" s="80">
        <f t="shared" si="179"/>
        <v>20</v>
      </c>
      <c r="K67" s="80">
        <f t="shared" si="179"/>
        <v>72</v>
      </c>
      <c r="L67" s="80">
        <f t="shared" si="179"/>
        <v>6</v>
      </c>
      <c r="M67" s="80">
        <f t="shared" si="179"/>
        <v>145</v>
      </c>
      <c r="N67" s="81"/>
      <c r="O67" s="81">
        <f t="shared" si="179"/>
        <v>18</v>
      </c>
      <c r="P67" s="80">
        <f t="shared" si="179"/>
        <v>0</v>
      </c>
      <c r="Q67" s="80">
        <f t="shared" si="179"/>
        <v>0</v>
      </c>
      <c r="R67" s="80">
        <f t="shared" si="179"/>
        <v>0</v>
      </c>
      <c r="S67" s="80">
        <f t="shared" si="179"/>
        <v>0</v>
      </c>
      <c r="T67" s="80">
        <f t="shared" si="179"/>
        <v>0</v>
      </c>
      <c r="U67" s="80">
        <f t="shared" si="179"/>
        <v>0</v>
      </c>
      <c r="V67" s="80">
        <f t="shared" si="179"/>
        <v>0</v>
      </c>
      <c r="W67" s="80">
        <f t="shared" si="179"/>
        <v>0</v>
      </c>
      <c r="X67" s="80">
        <f t="shared" si="179"/>
        <v>0</v>
      </c>
      <c r="Y67" s="80">
        <f t="shared" si="179"/>
        <v>0</v>
      </c>
      <c r="Z67" s="80">
        <f t="shared" si="179"/>
        <v>0</v>
      </c>
      <c r="AA67" s="81">
        <f t="shared" si="179"/>
        <v>0</v>
      </c>
      <c r="AB67" s="81">
        <f t="shared" si="179"/>
        <v>0</v>
      </c>
      <c r="AC67" s="80">
        <f t="shared" si="179"/>
        <v>0</v>
      </c>
      <c r="AD67" s="80">
        <f t="shared" si="179"/>
        <v>0</v>
      </c>
      <c r="AE67" s="80">
        <f t="shared" si="179"/>
        <v>0</v>
      </c>
      <c r="AF67" s="80">
        <f t="shared" si="179"/>
        <v>0</v>
      </c>
      <c r="AG67" s="80">
        <f t="shared" si="179"/>
        <v>0</v>
      </c>
      <c r="AH67" s="80">
        <f t="shared" si="179"/>
        <v>0</v>
      </c>
      <c r="AI67" s="80">
        <f t="shared" si="179"/>
        <v>0</v>
      </c>
      <c r="AJ67" s="80">
        <f t="shared" si="179"/>
        <v>0</v>
      </c>
      <c r="AK67" s="80">
        <f t="shared" si="179"/>
        <v>0</v>
      </c>
      <c r="AL67" s="80">
        <f t="shared" si="179"/>
        <v>0</v>
      </c>
      <c r="AM67" s="80">
        <f t="shared" si="179"/>
        <v>0</v>
      </c>
      <c r="AN67" s="80">
        <f t="shared" si="179"/>
        <v>0</v>
      </c>
      <c r="AO67" s="81">
        <f t="shared" si="179"/>
        <v>0</v>
      </c>
      <c r="AP67" s="81">
        <f t="shared" si="179"/>
        <v>0</v>
      </c>
      <c r="AQ67" s="80">
        <f t="shared" si="179"/>
        <v>0</v>
      </c>
      <c r="AR67" s="80">
        <f t="shared" si="179"/>
        <v>0</v>
      </c>
      <c r="AS67" s="80">
        <f t="shared" si="179"/>
        <v>0</v>
      </c>
      <c r="AT67" s="80">
        <f t="shared" si="179"/>
        <v>0</v>
      </c>
      <c r="AU67" s="80">
        <f t="shared" si="179"/>
        <v>0</v>
      </c>
      <c r="AV67" s="80">
        <f t="shared" si="179"/>
        <v>0</v>
      </c>
      <c r="AW67" s="80">
        <f t="shared" si="179"/>
        <v>0</v>
      </c>
      <c r="AX67" s="80">
        <f t="shared" si="179"/>
        <v>0</v>
      </c>
      <c r="AY67" s="80">
        <f t="shared" si="179"/>
        <v>0</v>
      </c>
      <c r="AZ67" s="80">
        <f t="shared" si="179"/>
        <v>0</v>
      </c>
      <c r="BA67" s="81">
        <f t="shared" si="179"/>
        <v>0</v>
      </c>
      <c r="BB67" s="81">
        <f t="shared" si="179"/>
        <v>0</v>
      </c>
      <c r="BC67" s="80">
        <f t="shared" si="179"/>
        <v>0</v>
      </c>
      <c r="BD67" s="80">
        <f t="shared" si="179"/>
        <v>0</v>
      </c>
      <c r="BE67" s="80">
        <f t="shared" si="179"/>
        <v>0</v>
      </c>
      <c r="BF67" s="80">
        <f t="shared" si="179"/>
        <v>0</v>
      </c>
      <c r="BG67" s="80">
        <f t="shared" si="179"/>
        <v>0</v>
      </c>
      <c r="BH67" s="80">
        <f t="shared" si="179"/>
        <v>0</v>
      </c>
      <c r="BI67" s="80">
        <f t="shared" si="179"/>
        <v>0</v>
      </c>
      <c r="BJ67" s="80">
        <f t="shared" si="179"/>
        <v>0</v>
      </c>
      <c r="BK67" s="80">
        <f t="shared" si="179"/>
        <v>0</v>
      </c>
      <c r="BL67" s="80">
        <f t="shared" si="179"/>
        <v>0</v>
      </c>
      <c r="BM67" s="81">
        <f t="shared" si="179"/>
        <v>0</v>
      </c>
      <c r="BN67" s="81">
        <f t="shared" si="179"/>
        <v>0</v>
      </c>
      <c r="BO67" s="80">
        <f t="shared" si="179"/>
        <v>140</v>
      </c>
      <c r="BP67" s="80">
        <f t="shared" ref="BP67:CL67" si="180">BP68+BP69+BP70+BP71+BP72</f>
        <v>134</v>
      </c>
      <c r="BQ67" s="80">
        <f t="shared" si="180"/>
        <v>70</v>
      </c>
      <c r="BR67" s="80">
        <f t="shared" si="180"/>
        <v>46</v>
      </c>
      <c r="BS67" s="80">
        <f t="shared" si="180"/>
        <v>16</v>
      </c>
      <c r="BT67" s="80">
        <f t="shared" si="180"/>
        <v>0</v>
      </c>
      <c r="BU67" s="80">
        <f t="shared" si="180"/>
        <v>8</v>
      </c>
      <c r="BV67" s="80">
        <f t="shared" si="180"/>
        <v>10</v>
      </c>
      <c r="BW67" s="80">
        <f t="shared" si="180"/>
        <v>0</v>
      </c>
      <c r="BX67" s="80">
        <f t="shared" si="180"/>
        <v>0</v>
      </c>
      <c r="BY67" s="81"/>
      <c r="BZ67" s="81">
        <f t="shared" si="180"/>
        <v>6</v>
      </c>
      <c r="CA67" s="80">
        <f t="shared" si="180"/>
        <v>202</v>
      </c>
      <c r="CB67" s="80">
        <f t="shared" si="180"/>
        <v>112</v>
      </c>
      <c r="CC67" s="80">
        <f t="shared" si="180"/>
        <v>42</v>
      </c>
      <c r="CD67" s="80">
        <f t="shared" si="180"/>
        <v>50</v>
      </c>
      <c r="CE67" s="80">
        <f t="shared" si="180"/>
        <v>2</v>
      </c>
      <c r="CF67" s="80">
        <f t="shared" si="180"/>
        <v>0</v>
      </c>
      <c r="CG67" s="80">
        <f t="shared" si="180"/>
        <v>8</v>
      </c>
      <c r="CH67" s="80">
        <f t="shared" si="180"/>
        <v>10</v>
      </c>
      <c r="CI67" s="80">
        <f t="shared" si="180"/>
        <v>72</v>
      </c>
      <c r="CJ67" s="80">
        <f t="shared" si="180"/>
        <v>6</v>
      </c>
      <c r="CK67" s="81"/>
      <c r="CL67" s="82">
        <f t="shared" si="180"/>
        <v>12</v>
      </c>
    </row>
    <row r="68" spans="1:90" ht="24" customHeight="1" x14ac:dyDescent="0.25">
      <c r="A68" s="20" t="s">
        <v>92</v>
      </c>
      <c r="B68" s="128" t="s">
        <v>110</v>
      </c>
      <c r="C68" s="192">
        <v>100</v>
      </c>
      <c r="D68" s="68">
        <v>94</v>
      </c>
      <c r="E68" s="32">
        <v>46</v>
      </c>
      <c r="F68" s="32">
        <v>30</v>
      </c>
      <c r="G68" s="32"/>
      <c r="H68" s="32"/>
      <c r="I68" s="32">
        <v>8</v>
      </c>
      <c r="J68" s="32">
        <v>10</v>
      </c>
      <c r="K68" s="32"/>
      <c r="L68" s="34"/>
      <c r="M68" s="34">
        <v>36</v>
      </c>
      <c r="N68" s="115" t="s">
        <v>61</v>
      </c>
      <c r="O68" s="115">
        <v>6</v>
      </c>
      <c r="P68" s="193"/>
      <c r="Q68" s="58">
        <v>0</v>
      </c>
      <c r="R68" s="58">
        <v>0</v>
      </c>
      <c r="S68" s="193"/>
      <c r="T68" s="193"/>
      <c r="U68" s="193"/>
      <c r="V68" s="193"/>
      <c r="W68" s="193"/>
      <c r="X68" s="193"/>
      <c r="Y68" s="193"/>
      <c r="Z68" s="194"/>
      <c r="AA68" s="83"/>
      <c r="AB68" s="83"/>
      <c r="AC68" s="58">
        <v>0</v>
      </c>
      <c r="AD68" s="58">
        <v>0</v>
      </c>
      <c r="AE68" s="193"/>
      <c r="AF68" s="193"/>
      <c r="AG68" s="193"/>
      <c r="AH68" s="193"/>
      <c r="AI68" s="193"/>
      <c r="AJ68" s="193"/>
      <c r="AK68" s="193"/>
      <c r="AL68" s="194"/>
      <c r="AM68" s="83"/>
      <c r="AN68" s="83"/>
      <c r="AO68" s="83"/>
      <c r="AP68" s="83"/>
      <c r="AQ68" s="58">
        <f>AS68+AT68+AU68+AV68+AW68+AX68+AY68+AZ68+BB68</f>
        <v>0</v>
      </c>
      <c r="AR68" s="58">
        <f>SUM(AS68:AX68)</f>
        <v>0</v>
      </c>
      <c r="AS68" s="193"/>
      <c r="AT68" s="193"/>
      <c r="AU68" s="193"/>
      <c r="AV68" s="193"/>
      <c r="AW68" s="193"/>
      <c r="AX68" s="193"/>
      <c r="AY68" s="193"/>
      <c r="AZ68" s="194"/>
      <c r="BA68" s="83"/>
      <c r="BB68" s="83"/>
      <c r="BC68" s="58">
        <f>BE68+BF68+BG68+BH68+BI68+BJ68+BK68+BL68+BN68</f>
        <v>0</v>
      </c>
      <c r="BD68" s="58">
        <f>SUM(BE68:BJ68)</f>
        <v>0</v>
      </c>
      <c r="BE68" s="193"/>
      <c r="BF68" s="193"/>
      <c r="BG68" s="193"/>
      <c r="BH68" s="193"/>
      <c r="BI68" s="193"/>
      <c r="BJ68" s="193"/>
      <c r="BK68" s="193"/>
      <c r="BL68" s="194"/>
      <c r="BM68" s="83"/>
      <c r="BN68" s="83"/>
      <c r="BO68" s="58">
        <v>100</v>
      </c>
      <c r="BP68" s="58">
        <f>SUM(BQ68:BV68)</f>
        <v>94</v>
      </c>
      <c r="BQ68" s="32">
        <v>46</v>
      </c>
      <c r="BR68" s="32">
        <v>30</v>
      </c>
      <c r="BS68" s="32"/>
      <c r="BT68" s="32"/>
      <c r="BU68" s="32">
        <v>8</v>
      </c>
      <c r="BV68" s="32">
        <v>10</v>
      </c>
      <c r="BW68" s="32"/>
      <c r="BX68" s="34"/>
      <c r="BY68" s="115" t="s">
        <v>61</v>
      </c>
      <c r="BZ68" s="115">
        <v>6</v>
      </c>
      <c r="CA68" s="58">
        <f>CC68+CD68+CE68+CF68+CG68+CH68+CI68+CJ68+CL68</f>
        <v>0</v>
      </c>
      <c r="CB68" s="58">
        <f>SUM(CC68:CH68)</f>
        <v>0</v>
      </c>
      <c r="CC68" s="193"/>
      <c r="CD68" s="193"/>
      <c r="CE68" s="193"/>
      <c r="CF68" s="193"/>
      <c r="CG68" s="193"/>
      <c r="CH68" s="193"/>
      <c r="CI68" s="193"/>
      <c r="CJ68" s="194"/>
      <c r="CK68" s="83"/>
      <c r="CL68" s="83"/>
    </row>
    <row r="69" spans="1:90" ht="22.5" x14ac:dyDescent="0.25">
      <c r="A69" s="8" t="s">
        <v>93</v>
      </c>
      <c r="B69" s="129" t="s">
        <v>94</v>
      </c>
      <c r="C69" s="163">
        <v>158</v>
      </c>
      <c r="D69" s="97">
        <v>152</v>
      </c>
      <c r="E69" s="33">
        <v>66</v>
      </c>
      <c r="F69" s="33">
        <v>66</v>
      </c>
      <c r="G69" s="33">
        <v>2</v>
      </c>
      <c r="H69" s="33"/>
      <c r="I69" s="33">
        <v>8</v>
      </c>
      <c r="J69" s="33">
        <v>10</v>
      </c>
      <c r="K69" s="33"/>
      <c r="L69" s="35">
        <v>6</v>
      </c>
      <c r="M69" s="35">
        <v>73</v>
      </c>
      <c r="N69" s="38" t="s">
        <v>54</v>
      </c>
      <c r="O69" s="38"/>
      <c r="P69" s="84"/>
      <c r="Q69" s="164">
        <v>0</v>
      </c>
      <c r="R69" s="164">
        <v>0</v>
      </c>
      <c r="S69" s="84"/>
      <c r="T69" s="84"/>
      <c r="U69" s="84"/>
      <c r="V69" s="84"/>
      <c r="W69" s="84"/>
      <c r="X69" s="84"/>
      <c r="Y69" s="84"/>
      <c r="Z69" s="85"/>
      <c r="AA69" s="86"/>
      <c r="AB69" s="86"/>
      <c r="AC69" s="164">
        <v>0</v>
      </c>
      <c r="AD69" s="164">
        <v>0</v>
      </c>
      <c r="AE69" s="84"/>
      <c r="AF69" s="84"/>
      <c r="AG69" s="84"/>
      <c r="AH69" s="84"/>
      <c r="AI69" s="84"/>
      <c r="AJ69" s="84"/>
      <c r="AK69" s="84"/>
      <c r="AL69" s="85"/>
      <c r="AM69" s="84"/>
      <c r="AN69" s="84"/>
      <c r="AO69" s="86"/>
      <c r="AP69" s="86"/>
      <c r="AQ69" s="61">
        <f t="shared" ref="AQ69:AQ72" si="181">AS69+AT69+AU69+AV69+AW69+AX69+AY69+AZ69+BB69</f>
        <v>0</v>
      </c>
      <c r="AR69" s="61">
        <f t="shared" ref="AR69:AR72" si="182">SUM(AS69:AX69)</f>
        <v>0</v>
      </c>
      <c r="AS69" s="84"/>
      <c r="AT69" s="84"/>
      <c r="AU69" s="84"/>
      <c r="AV69" s="84"/>
      <c r="AW69" s="84"/>
      <c r="AX69" s="84"/>
      <c r="AY69" s="84"/>
      <c r="AZ69" s="85"/>
      <c r="BA69" s="86"/>
      <c r="BB69" s="86"/>
      <c r="BC69" s="61">
        <f t="shared" ref="BC69:BC72" si="183">BE69+BF69+BG69+BH69+BI69+BJ69+BK69+BL69+BN69</f>
        <v>0</v>
      </c>
      <c r="BD69" s="61">
        <f t="shared" ref="BD69:BD72" si="184">SUM(BE69:BJ69)</f>
        <v>0</v>
      </c>
      <c r="BE69" s="84"/>
      <c r="BF69" s="84"/>
      <c r="BG69" s="84"/>
      <c r="BH69" s="84"/>
      <c r="BI69" s="84"/>
      <c r="BJ69" s="84"/>
      <c r="BK69" s="84"/>
      <c r="BL69" s="85"/>
      <c r="BM69" s="86"/>
      <c r="BN69" s="86"/>
      <c r="BO69" s="61">
        <v>40</v>
      </c>
      <c r="BP69" s="61">
        <v>40</v>
      </c>
      <c r="BQ69" s="33">
        <v>24</v>
      </c>
      <c r="BR69" s="33">
        <v>16</v>
      </c>
      <c r="BS69" s="33">
        <v>16</v>
      </c>
      <c r="BT69" s="33"/>
      <c r="BU69" s="84"/>
      <c r="BV69" s="84"/>
      <c r="BW69" s="84"/>
      <c r="BX69" s="85"/>
      <c r="BY69" s="86"/>
      <c r="BZ69" s="86"/>
      <c r="CA69" s="61">
        <f>CC69+CD69+CE69+CF69+CG69+CH69+CI69+CJ69+CL69</f>
        <v>118</v>
      </c>
      <c r="CB69" s="61">
        <f t="shared" ref="CB69:CB72" si="185">SUM(CC69:CH69)</f>
        <v>112</v>
      </c>
      <c r="CC69" s="33">
        <v>42</v>
      </c>
      <c r="CD69" s="33">
        <v>50</v>
      </c>
      <c r="CE69" s="33">
        <v>2</v>
      </c>
      <c r="CF69" s="33"/>
      <c r="CG69" s="33">
        <v>8</v>
      </c>
      <c r="CH69" s="33">
        <v>10</v>
      </c>
      <c r="CI69" s="33"/>
      <c r="CJ69" s="35">
        <v>6</v>
      </c>
      <c r="CK69" s="38" t="s">
        <v>54</v>
      </c>
      <c r="CL69" s="38"/>
    </row>
    <row r="70" spans="1:90" ht="15" customHeight="1" x14ac:dyDescent="0.25">
      <c r="A70" s="8" t="s">
        <v>96</v>
      </c>
      <c r="B70" s="9" t="s">
        <v>29</v>
      </c>
      <c r="C70" s="98">
        <v>36</v>
      </c>
      <c r="D70" s="97"/>
      <c r="E70" s="33"/>
      <c r="F70" s="33"/>
      <c r="G70" s="33"/>
      <c r="H70" s="33"/>
      <c r="I70" s="33"/>
      <c r="J70" s="33"/>
      <c r="K70" s="33">
        <v>36</v>
      </c>
      <c r="L70" s="35"/>
      <c r="M70" s="35">
        <v>36</v>
      </c>
      <c r="N70" s="268" t="s">
        <v>54</v>
      </c>
      <c r="O70" s="38"/>
      <c r="P70" s="84"/>
      <c r="Q70" s="164">
        <v>0</v>
      </c>
      <c r="R70" s="164">
        <v>0</v>
      </c>
      <c r="S70" s="84"/>
      <c r="T70" s="84"/>
      <c r="U70" s="84"/>
      <c r="V70" s="84"/>
      <c r="W70" s="84"/>
      <c r="X70" s="84"/>
      <c r="Y70" s="84"/>
      <c r="Z70" s="85"/>
      <c r="AA70" s="86"/>
      <c r="AB70" s="86"/>
      <c r="AC70" s="164">
        <v>0</v>
      </c>
      <c r="AD70" s="164">
        <v>0</v>
      </c>
      <c r="AE70" s="84"/>
      <c r="AF70" s="84"/>
      <c r="AG70" s="84"/>
      <c r="AH70" s="84"/>
      <c r="AI70" s="84"/>
      <c r="AJ70" s="84"/>
      <c r="AK70" s="84"/>
      <c r="AL70" s="85"/>
      <c r="AM70" s="84"/>
      <c r="AN70" s="84"/>
      <c r="AO70" s="86"/>
      <c r="AP70" s="86"/>
      <c r="AQ70" s="61">
        <f t="shared" si="181"/>
        <v>0</v>
      </c>
      <c r="AR70" s="61">
        <f t="shared" si="182"/>
        <v>0</v>
      </c>
      <c r="AS70" s="84"/>
      <c r="AT70" s="84"/>
      <c r="AU70" s="84"/>
      <c r="AV70" s="84"/>
      <c r="AW70" s="84"/>
      <c r="AX70" s="84"/>
      <c r="AY70" s="84"/>
      <c r="AZ70" s="85"/>
      <c r="BA70" s="86"/>
      <c r="BB70" s="86"/>
      <c r="BC70" s="61">
        <f t="shared" si="183"/>
        <v>0</v>
      </c>
      <c r="BD70" s="61">
        <f t="shared" si="184"/>
        <v>0</v>
      </c>
      <c r="BE70" s="84"/>
      <c r="BF70" s="84"/>
      <c r="BG70" s="84"/>
      <c r="BH70" s="84"/>
      <c r="BI70" s="84"/>
      <c r="BJ70" s="84"/>
      <c r="BK70" s="84"/>
      <c r="BL70" s="85"/>
      <c r="BM70" s="86"/>
      <c r="BN70" s="86"/>
      <c r="BO70" s="61">
        <f t="shared" ref="BO70:BO72" si="186">BQ70+BR70+BS70+BT70+BU70+BV70+BW70+BX70+BZ70</f>
        <v>0</v>
      </c>
      <c r="BP70" s="61">
        <f t="shared" ref="BP70:BP72" si="187">SUM(BQ70:BV70)</f>
        <v>0</v>
      </c>
      <c r="BQ70" s="84"/>
      <c r="BR70" s="84"/>
      <c r="BS70" s="84"/>
      <c r="BT70" s="84"/>
      <c r="BU70" s="84"/>
      <c r="BV70" s="84"/>
      <c r="BW70" s="84"/>
      <c r="BX70" s="85"/>
      <c r="BY70" s="86"/>
      <c r="BZ70" s="86"/>
      <c r="CA70" s="61">
        <f t="shared" ref="CA70:CA72" si="188">CC70+CD70+CE70+CF70+CG70+CH70+CI70+CJ70+CL70</f>
        <v>36</v>
      </c>
      <c r="CB70" s="61">
        <f t="shared" si="185"/>
        <v>0</v>
      </c>
      <c r="CC70" s="33"/>
      <c r="CD70" s="33"/>
      <c r="CE70" s="33"/>
      <c r="CF70" s="33"/>
      <c r="CG70" s="33"/>
      <c r="CH70" s="33"/>
      <c r="CI70" s="33">
        <v>36</v>
      </c>
      <c r="CJ70" s="35"/>
      <c r="CK70" s="268" t="s">
        <v>54</v>
      </c>
      <c r="CL70" s="38"/>
    </row>
    <row r="71" spans="1:90" ht="15" customHeight="1" x14ac:dyDescent="0.25">
      <c r="A71" s="8" t="s">
        <v>97</v>
      </c>
      <c r="B71" s="9" t="s">
        <v>31</v>
      </c>
      <c r="C71" s="98">
        <v>36</v>
      </c>
      <c r="D71" s="97"/>
      <c r="E71" s="33"/>
      <c r="F71" s="33"/>
      <c r="G71" s="33"/>
      <c r="H71" s="33"/>
      <c r="I71" s="33"/>
      <c r="J71" s="33"/>
      <c r="K71" s="33">
        <v>36</v>
      </c>
      <c r="L71" s="35"/>
      <c r="M71" s="35"/>
      <c r="N71" s="268"/>
      <c r="O71" s="38"/>
      <c r="P71" s="84"/>
      <c r="Q71" s="164">
        <v>0</v>
      </c>
      <c r="R71" s="164">
        <v>0</v>
      </c>
      <c r="S71" s="84"/>
      <c r="T71" s="84"/>
      <c r="U71" s="84"/>
      <c r="V71" s="84"/>
      <c r="W71" s="84"/>
      <c r="X71" s="84"/>
      <c r="Y71" s="84"/>
      <c r="Z71" s="85"/>
      <c r="AA71" s="86"/>
      <c r="AB71" s="86"/>
      <c r="AC71" s="164">
        <v>0</v>
      </c>
      <c r="AD71" s="164">
        <v>0</v>
      </c>
      <c r="AE71" s="84"/>
      <c r="AF71" s="84"/>
      <c r="AG71" s="84"/>
      <c r="AH71" s="84"/>
      <c r="AI71" s="84"/>
      <c r="AJ71" s="84"/>
      <c r="AK71" s="84"/>
      <c r="AL71" s="85"/>
      <c r="AM71" s="84"/>
      <c r="AN71" s="84"/>
      <c r="AO71" s="86"/>
      <c r="AP71" s="86"/>
      <c r="AQ71" s="61">
        <f t="shared" si="181"/>
        <v>0</v>
      </c>
      <c r="AR71" s="61">
        <f t="shared" si="182"/>
        <v>0</v>
      </c>
      <c r="AS71" s="84"/>
      <c r="AT71" s="84"/>
      <c r="AU71" s="84"/>
      <c r="AV71" s="84"/>
      <c r="AW71" s="84"/>
      <c r="AX71" s="84"/>
      <c r="AY71" s="84"/>
      <c r="AZ71" s="85"/>
      <c r="BA71" s="86"/>
      <c r="BB71" s="86"/>
      <c r="BC71" s="61">
        <f t="shared" si="183"/>
        <v>0</v>
      </c>
      <c r="BD71" s="61">
        <f t="shared" si="184"/>
        <v>0</v>
      </c>
      <c r="BE71" s="84"/>
      <c r="BF71" s="84"/>
      <c r="BG71" s="84"/>
      <c r="BH71" s="84"/>
      <c r="BI71" s="84"/>
      <c r="BJ71" s="84"/>
      <c r="BK71" s="84"/>
      <c r="BL71" s="85"/>
      <c r="BM71" s="86"/>
      <c r="BN71" s="86"/>
      <c r="BO71" s="61">
        <f t="shared" si="186"/>
        <v>0</v>
      </c>
      <c r="BP71" s="61">
        <f t="shared" si="187"/>
        <v>0</v>
      </c>
      <c r="BQ71" s="84"/>
      <c r="BR71" s="84"/>
      <c r="BS71" s="84"/>
      <c r="BT71" s="84"/>
      <c r="BU71" s="84"/>
      <c r="BV71" s="84"/>
      <c r="BW71" s="84"/>
      <c r="BX71" s="85"/>
      <c r="BY71" s="86"/>
      <c r="BZ71" s="86"/>
      <c r="CA71" s="61">
        <v>36</v>
      </c>
      <c r="CB71" s="61">
        <f t="shared" si="185"/>
        <v>0</v>
      </c>
      <c r="CC71" s="33"/>
      <c r="CD71" s="33"/>
      <c r="CE71" s="33"/>
      <c r="CF71" s="33"/>
      <c r="CG71" s="33"/>
      <c r="CH71" s="33"/>
      <c r="CI71" s="33">
        <v>36</v>
      </c>
      <c r="CJ71" s="35"/>
      <c r="CK71" s="268"/>
      <c r="CL71" s="38"/>
    </row>
    <row r="72" spans="1:90" ht="24" customHeight="1" thickBot="1" x14ac:dyDescent="0.3">
      <c r="A72" s="21"/>
      <c r="B72" s="120" t="s">
        <v>95</v>
      </c>
      <c r="C72" s="99">
        <v>12</v>
      </c>
      <c r="D72" s="100"/>
      <c r="E72" s="36"/>
      <c r="F72" s="36"/>
      <c r="G72" s="36"/>
      <c r="H72" s="36"/>
      <c r="I72" s="36"/>
      <c r="J72" s="36"/>
      <c r="K72" s="36"/>
      <c r="L72" s="37"/>
      <c r="M72" s="37"/>
      <c r="N72" s="39"/>
      <c r="O72" s="39">
        <v>12</v>
      </c>
      <c r="P72" s="87"/>
      <c r="Q72" s="195">
        <v>0</v>
      </c>
      <c r="R72" s="195">
        <v>0</v>
      </c>
      <c r="S72" s="87"/>
      <c r="T72" s="87"/>
      <c r="U72" s="87"/>
      <c r="V72" s="87"/>
      <c r="W72" s="87"/>
      <c r="X72" s="87"/>
      <c r="Y72" s="87"/>
      <c r="Z72" s="88"/>
      <c r="AA72" s="89"/>
      <c r="AB72" s="89"/>
      <c r="AC72" s="195">
        <v>0</v>
      </c>
      <c r="AD72" s="195">
        <v>0</v>
      </c>
      <c r="AE72" s="87"/>
      <c r="AF72" s="87"/>
      <c r="AG72" s="87"/>
      <c r="AH72" s="87"/>
      <c r="AI72" s="87"/>
      <c r="AJ72" s="87"/>
      <c r="AK72" s="87"/>
      <c r="AL72" s="88"/>
      <c r="AM72" s="87"/>
      <c r="AN72" s="87"/>
      <c r="AO72" s="89"/>
      <c r="AP72" s="89"/>
      <c r="AQ72" s="66">
        <f t="shared" si="181"/>
        <v>0</v>
      </c>
      <c r="AR72" s="66">
        <f t="shared" si="182"/>
        <v>0</v>
      </c>
      <c r="AS72" s="87"/>
      <c r="AT72" s="87"/>
      <c r="AU72" s="87"/>
      <c r="AV72" s="87"/>
      <c r="AW72" s="87"/>
      <c r="AX72" s="87"/>
      <c r="AY72" s="87"/>
      <c r="AZ72" s="88"/>
      <c r="BA72" s="89"/>
      <c r="BB72" s="89"/>
      <c r="BC72" s="66">
        <f t="shared" si="183"/>
        <v>0</v>
      </c>
      <c r="BD72" s="66">
        <f t="shared" si="184"/>
        <v>0</v>
      </c>
      <c r="BE72" s="87"/>
      <c r="BF72" s="87"/>
      <c r="BG72" s="87"/>
      <c r="BH72" s="87"/>
      <c r="BI72" s="87"/>
      <c r="BJ72" s="87"/>
      <c r="BK72" s="87"/>
      <c r="BL72" s="88"/>
      <c r="BM72" s="89"/>
      <c r="BN72" s="89"/>
      <c r="BO72" s="66">
        <f t="shared" si="186"/>
        <v>0</v>
      </c>
      <c r="BP72" s="66">
        <f t="shared" si="187"/>
        <v>0</v>
      </c>
      <c r="BQ72" s="87"/>
      <c r="BR72" s="87"/>
      <c r="BS72" s="87"/>
      <c r="BT72" s="87"/>
      <c r="BU72" s="87"/>
      <c r="BV72" s="87"/>
      <c r="BW72" s="87"/>
      <c r="BX72" s="88"/>
      <c r="BY72" s="89"/>
      <c r="BZ72" s="89"/>
      <c r="CA72" s="66">
        <f t="shared" si="188"/>
        <v>12</v>
      </c>
      <c r="CB72" s="66">
        <f t="shared" si="185"/>
        <v>0</v>
      </c>
      <c r="CC72" s="36"/>
      <c r="CD72" s="36"/>
      <c r="CE72" s="36"/>
      <c r="CF72" s="36"/>
      <c r="CG72" s="36"/>
      <c r="CH72" s="36"/>
      <c r="CI72" s="36"/>
      <c r="CJ72" s="37"/>
      <c r="CK72" s="39" t="s">
        <v>61</v>
      </c>
      <c r="CL72" s="39">
        <v>12</v>
      </c>
    </row>
    <row r="73" spans="1:90" ht="24.75" customHeight="1" thickBot="1" x14ac:dyDescent="0.3">
      <c r="A73" s="23" t="s">
        <v>98</v>
      </c>
      <c r="B73" s="130" t="s">
        <v>100</v>
      </c>
      <c r="C73" s="80">
        <f>C74+C75+C76+C77</f>
        <v>149</v>
      </c>
      <c r="D73" s="80">
        <f t="shared" ref="D73:CB73" si="189">D74+D75+D76+D77</f>
        <v>65</v>
      </c>
      <c r="E73" s="80">
        <f t="shared" si="189"/>
        <v>26</v>
      </c>
      <c r="F73" s="80">
        <f t="shared" si="189"/>
        <v>35</v>
      </c>
      <c r="G73" s="80">
        <f t="shared" si="189"/>
        <v>0</v>
      </c>
      <c r="H73" s="80">
        <f t="shared" si="189"/>
        <v>0</v>
      </c>
      <c r="I73" s="80">
        <f t="shared" si="189"/>
        <v>4</v>
      </c>
      <c r="J73" s="80">
        <f t="shared" si="189"/>
        <v>0</v>
      </c>
      <c r="K73" s="80">
        <f t="shared" si="189"/>
        <v>72</v>
      </c>
      <c r="L73" s="80">
        <f t="shared" si="189"/>
        <v>0</v>
      </c>
      <c r="M73" s="80">
        <f t="shared" si="189"/>
        <v>36</v>
      </c>
      <c r="N73" s="81"/>
      <c r="O73" s="81">
        <f t="shared" si="189"/>
        <v>12</v>
      </c>
      <c r="P73" s="80">
        <f t="shared" si="189"/>
        <v>0</v>
      </c>
      <c r="Q73" s="80">
        <f t="shared" si="189"/>
        <v>0</v>
      </c>
      <c r="R73" s="80">
        <f t="shared" si="189"/>
        <v>0</v>
      </c>
      <c r="S73" s="80">
        <f t="shared" si="189"/>
        <v>0</v>
      </c>
      <c r="T73" s="80">
        <f t="shared" si="189"/>
        <v>0</v>
      </c>
      <c r="U73" s="80">
        <f t="shared" si="189"/>
        <v>0</v>
      </c>
      <c r="V73" s="80">
        <f t="shared" si="189"/>
        <v>0</v>
      </c>
      <c r="W73" s="80">
        <f t="shared" si="189"/>
        <v>0</v>
      </c>
      <c r="X73" s="80">
        <f t="shared" si="189"/>
        <v>0</v>
      </c>
      <c r="Y73" s="80">
        <f t="shared" si="189"/>
        <v>0</v>
      </c>
      <c r="Z73" s="80">
        <f t="shared" si="189"/>
        <v>0</v>
      </c>
      <c r="AA73" s="81">
        <f t="shared" si="189"/>
        <v>0</v>
      </c>
      <c r="AB73" s="81">
        <f t="shared" si="189"/>
        <v>0</v>
      </c>
      <c r="AC73" s="80">
        <f t="shared" si="189"/>
        <v>0</v>
      </c>
      <c r="AD73" s="80">
        <f t="shared" si="189"/>
        <v>0</v>
      </c>
      <c r="AE73" s="80">
        <f t="shared" si="189"/>
        <v>0</v>
      </c>
      <c r="AF73" s="80">
        <f t="shared" si="189"/>
        <v>0</v>
      </c>
      <c r="AG73" s="80">
        <f t="shared" si="189"/>
        <v>0</v>
      </c>
      <c r="AH73" s="80">
        <f t="shared" si="189"/>
        <v>0</v>
      </c>
      <c r="AI73" s="197">
        <f t="shared" si="189"/>
        <v>0</v>
      </c>
      <c r="AJ73" s="197">
        <f t="shared" si="189"/>
        <v>0</v>
      </c>
      <c r="AK73" s="197">
        <f t="shared" si="189"/>
        <v>0</v>
      </c>
      <c r="AL73" s="197">
        <f t="shared" si="189"/>
        <v>0</v>
      </c>
      <c r="AM73" s="197">
        <f t="shared" si="189"/>
        <v>0</v>
      </c>
      <c r="AN73" s="197">
        <f t="shared" si="189"/>
        <v>0</v>
      </c>
      <c r="AO73" s="198">
        <f t="shared" si="189"/>
        <v>0</v>
      </c>
      <c r="AP73" s="198">
        <f t="shared" si="189"/>
        <v>0</v>
      </c>
      <c r="AQ73" s="80">
        <f t="shared" si="189"/>
        <v>0</v>
      </c>
      <c r="AR73" s="80">
        <f t="shared" si="189"/>
        <v>0</v>
      </c>
      <c r="AS73" s="80">
        <f t="shared" si="189"/>
        <v>0</v>
      </c>
      <c r="AT73" s="80">
        <f t="shared" si="189"/>
        <v>0</v>
      </c>
      <c r="AU73" s="80">
        <f t="shared" si="189"/>
        <v>0</v>
      </c>
      <c r="AV73" s="80">
        <f t="shared" si="189"/>
        <v>0</v>
      </c>
      <c r="AW73" s="80">
        <f t="shared" si="189"/>
        <v>0</v>
      </c>
      <c r="AX73" s="80">
        <f t="shared" si="189"/>
        <v>0</v>
      </c>
      <c r="AY73" s="80">
        <f t="shared" si="189"/>
        <v>0</v>
      </c>
      <c r="AZ73" s="80">
        <f t="shared" si="189"/>
        <v>0</v>
      </c>
      <c r="BA73" s="81"/>
      <c r="BB73" s="81">
        <f t="shared" si="189"/>
        <v>0</v>
      </c>
      <c r="BC73" s="80">
        <f>BC74+BC75+BC76+BC77</f>
        <v>149</v>
      </c>
      <c r="BD73" s="80">
        <f t="shared" si="189"/>
        <v>65</v>
      </c>
      <c r="BE73" s="197">
        <f t="shared" si="189"/>
        <v>26</v>
      </c>
      <c r="BF73" s="197">
        <f t="shared" si="189"/>
        <v>35</v>
      </c>
      <c r="BG73" s="197">
        <f t="shared" si="189"/>
        <v>0</v>
      </c>
      <c r="BH73" s="197">
        <f t="shared" si="189"/>
        <v>0</v>
      </c>
      <c r="BI73" s="197">
        <f t="shared" si="189"/>
        <v>4</v>
      </c>
      <c r="BJ73" s="197">
        <f t="shared" si="189"/>
        <v>0</v>
      </c>
      <c r="BK73" s="197">
        <f t="shared" si="189"/>
        <v>72</v>
      </c>
      <c r="BL73" s="197">
        <f t="shared" si="189"/>
        <v>0</v>
      </c>
      <c r="BM73" s="198"/>
      <c r="BN73" s="198">
        <f t="shared" si="189"/>
        <v>12</v>
      </c>
      <c r="BO73" s="197">
        <f t="shared" si="189"/>
        <v>0</v>
      </c>
      <c r="BP73" s="80">
        <f t="shared" si="189"/>
        <v>0</v>
      </c>
      <c r="BQ73" s="197">
        <f t="shared" si="189"/>
        <v>0</v>
      </c>
      <c r="BR73" s="197">
        <f t="shared" si="189"/>
        <v>0</v>
      </c>
      <c r="BS73" s="197">
        <f t="shared" si="189"/>
        <v>0</v>
      </c>
      <c r="BT73" s="197">
        <f t="shared" si="189"/>
        <v>0</v>
      </c>
      <c r="BU73" s="197">
        <f t="shared" si="189"/>
        <v>0</v>
      </c>
      <c r="BV73" s="197"/>
      <c r="BW73" s="197">
        <f t="shared" si="189"/>
        <v>0</v>
      </c>
      <c r="BX73" s="197">
        <f t="shared" si="189"/>
        <v>0</v>
      </c>
      <c r="BY73" s="198"/>
      <c r="BZ73" s="198">
        <f>BZ74+BZ75+BZ76+BZ77</f>
        <v>0</v>
      </c>
      <c r="CA73" s="197">
        <f t="shared" si="189"/>
        <v>0</v>
      </c>
      <c r="CB73" s="80">
        <f t="shared" si="189"/>
        <v>0</v>
      </c>
      <c r="CC73" s="197">
        <f t="shared" ref="CC73:CL73" si="190">CC74+CC75+CC76+CC77</f>
        <v>0</v>
      </c>
      <c r="CD73" s="197">
        <f t="shared" si="190"/>
        <v>0</v>
      </c>
      <c r="CE73" s="197">
        <f t="shared" si="190"/>
        <v>0</v>
      </c>
      <c r="CF73" s="197">
        <f t="shared" si="190"/>
        <v>0</v>
      </c>
      <c r="CG73" s="197">
        <f t="shared" si="190"/>
        <v>0</v>
      </c>
      <c r="CH73" s="197"/>
      <c r="CI73" s="197">
        <f t="shared" si="190"/>
        <v>0</v>
      </c>
      <c r="CJ73" s="197">
        <f t="shared" si="190"/>
        <v>0</v>
      </c>
      <c r="CK73" s="198"/>
      <c r="CL73" s="199">
        <f t="shared" si="190"/>
        <v>0</v>
      </c>
    </row>
    <row r="74" spans="1:90" ht="39" customHeight="1" x14ac:dyDescent="0.25">
      <c r="A74" s="22" t="s">
        <v>99</v>
      </c>
      <c r="B74" s="18" t="s">
        <v>147</v>
      </c>
      <c r="C74" s="101">
        <v>65</v>
      </c>
      <c r="D74" s="102">
        <v>65</v>
      </c>
      <c r="E74" s="40">
        <v>26</v>
      </c>
      <c r="F74" s="40">
        <v>35</v>
      </c>
      <c r="G74" s="40"/>
      <c r="H74" s="40"/>
      <c r="I74" s="40">
        <v>4</v>
      </c>
      <c r="J74" s="40"/>
      <c r="K74" s="40"/>
      <c r="L74" s="41"/>
      <c r="M74" s="41"/>
      <c r="N74" s="42" t="s">
        <v>54</v>
      </c>
      <c r="O74" s="42"/>
      <c r="P74" s="90"/>
      <c r="Q74" s="196">
        <v>0</v>
      </c>
      <c r="R74" s="196">
        <v>0</v>
      </c>
      <c r="S74" s="90"/>
      <c r="T74" s="90"/>
      <c r="U74" s="90"/>
      <c r="V74" s="90"/>
      <c r="W74" s="90"/>
      <c r="X74" s="90"/>
      <c r="Y74" s="90"/>
      <c r="Z74" s="91"/>
      <c r="AA74" s="92"/>
      <c r="AB74" s="92"/>
      <c r="AC74" s="196">
        <v>0</v>
      </c>
      <c r="AD74" s="196">
        <v>0</v>
      </c>
      <c r="AE74" s="90"/>
      <c r="AF74" s="90"/>
      <c r="AG74" s="90"/>
      <c r="AH74" s="90"/>
      <c r="AI74" s="90"/>
      <c r="AJ74" s="90"/>
      <c r="AK74" s="90"/>
      <c r="AL74" s="91"/>
      <c r="AM74" s="90"/>
      <c r="AN74" s="90"/>
      <c r="AO74" s="92"/>
      <c r="AP74" s="92"/>
      <c r="AQ74" s="196">
        <v>0</v>
      </c>
      <c r="AR74" s="196">
        <v>0</v>
      </c>
      <c r="AS74" s="90"/>
      <c r="AT74" s="90"/>
      <c r="AU74" s="90"/>
      <c r="AV74" s="90"/>
      <c r="AW74" s="90"/>
      <c r="AX74" s="90"/>
      <c r="AY74" s="90"/>
      <c r="AZ74" s="91"/>
      <c r="BA74" s="92"/>
      <c r="BB74" s="92"/>
      <c r="BC74" s="196">
        <f>BE74+BF74+BG74+BH74+BI74+BJ74+BK74+BL74+BN74</f>
        <v>65</v>
      </c>
      <c r="BD74" s="196">
        <f>SUM(BE74:BJ74)</f>
        <v>65</v>
      </c>
      <c r="BE74" s="40">
        <v>26</v>
      </c>
      <c r="BF74" s="40">
        <v>35</v>
      </c>
      <c r="BG74" s="40"/>
      <c r="BH74" s="40"/>
      <c r="BI74" s="40">
        <v>4</v>
      </c>
      <c r="BJ74" s="40"/>
      <c r="BK74" s="40"/>
      <c r="BL74" s="41"/>
      <c r="BM74" s="42" t="s">
        <v>54</v>
      </c>
      <c r="BN74" s="42"/>
      <c r="BO74" s="196">
        <f>BQ74+BR74+BS74+BT74+BU74+BV74+BW74+BX74+BZ74</f>
        <v>0</v>
      </c>
      <c r="BP74" s="196">
        <f>BQ74+BR74+BS74+BT74+BU74+BV74</f>
        <v>0</v>
      </c>
      <c r="BQ74" s="90"/>
      <c r="BR74" s="90"/>
      <c r="BS74" s="90"/>
      <c r="BT74" s="90"/>
      <c r="BU74" s="90"/>
      <c r="BV74" s="90"/>
      <c r="BW74" s="90"/>
      <c r="BX74" s="91"/>
      <c r="BY74" s="92"/>
      <c r="BZ74" s="92"/>
      <c r="CA74" s="196">
        <f>CC74+CD74+CE74+CF74+CG74+CH74+CI74+CJ74+CL74</f>
        <v>0</v>
      </c>
      <c r="CB74" s="196">
        <f>SUM(CC74:CH74)</f>
        <v>0</v>
      </c>
      <c r="CC74" s="90"/>
      <c r="CD74" s="90"/>
      <c r="CE74" s="90"/>
      <c r="CF74" s="90"/>
      <c r="CG74" s="90"/>
      <c r="CH74" s="90"/>
      <c r="CI74" s="90"/>
      <c r="CJ74" s="91"/>
      <c r="CK74" s="92"/>
      <c r="CL74" s="92"/>
    </row>
    <row r="75" spans="1:90" ht="15" x14ac:dyDescent="0.25">
      <c r="A75" s="33" t="s">
        <v>101</v>
      </c>
      <c r="B75" s="9" t="s">
        <v>29</v>
      </c>
      <c r="C75" s="97">
        <v>36</v>
      </c>
      <c r="D75" s="97"/>
      <c r="E75" s="33"/>
      <c r="F75" s="33"/>
      <c r="G75" s="33"/>
      <c r="H75" s="33"/>
      <c r="I75" s="33"/>
      <c r="J75" s="33"/>
      <c r="K75" s="33">
        <v>36</v>
      </c>
      <c r="L75" s="35"/>
      <c r="M75" s="35"/>
      <c r="N75" s="268" t="s">
        <v>54</v>
      </c>
      <c r="O75" s="38"/>
      <c r="P75" s="84"/>
      <c r="Q75" s="164">
        <v>0</v>
      </c>
      <c r="R75" s="164">
        <v>0</v>
      </c>
      <c r="S75" s="84"/>
      <c r="T75" s="84"/>
      <c r="U75" s="84"/>
      <c r="V75" s="84"/>
      <c r="W75" s="84"/>
      <c r="X75" s="84"/>
      <c r="Y75" s="84"/>
      <c r="Z75" s="85"/>
      <c r="AA75" s="86"/>
      <c r="AB75" s="86"/>
      <c r="AC75" s="164">
        <v>0</v>
      </c>
      <c r="AD75" s="164">
        <v>0</v>
      </c>
      <c r="AE75" s="84"/>
      <c r="AF75" s="84"/>
      <c r="AG75" s="84"/>
      <c r="AH75" s="84"/>
      <c r="AI75" s="84"/>
      <c r="AJ75" s="84"/>
      <c r="AK75" s="84"/>
      <c r="AL75" s="85"/>
      <c r="AM75" s="84"/>
      <c r="AN75" s="84"/>
      <c r="AO75" s="86"/>
      <c r="AP75" s="86"/>
      <c r="AQ75" s="164">
        <v>0</v>
      </c>
      <c r="AR75" s="164">
        <v>0</v>
      </c>
      <c r="AS75" s="84"/>
      <c r="AT75" s="84"/>
      <c r="AU75" s="84"/>
      <c r="AV75" s="84"/>
      <c r="AW75" s="84"/>
      <c r="AX75" s="84"/>
      <c r="AY75" s="84"/>
      <c r="AZ75" s="85"/>
      <c r="BA75" s="86"/>
      <c r="BB75" s="86"/>
      <c r="BC75" s="164">
        <f t="shared" ref="BC75:BC79" si="191">BE75+BF75+BG75+BH75+BI75+BJ75+BK75+BL75+BN75</f>
        <v>36</v>
      </c>
      <c r="BD75" s="164">
        <f t="shared" ref="BD75:BD78" si="192">SUM(BE75:BJ75)</f>
        <v>0</v>
      </c>
      <c r="BE75" s="33"/>
      <c r="BF75" s="33"/>
      <c r="BG75" s="33"/>
      <c r="BH75" s="33"/>
      <c r="BI75" s="33"/>
      <c r="BJ75" s="33"/>
      <c r="BK75" s="33">
        <v>36</v>
      </c>
      <c r="BL75" s="35"/>
      <c r="BM75" s="268" t="s">
        <v>54</v>
      </c>
      <c r="BN75" s="38"/>
      <c r="BO75" s="164">
        <f t="shared" ref="BO75:BO79" si="193">BQ75+BR75+BS75+BT75+BU75+BV75+BW75+BX75+BZ75</f>
        <v>0</v>
      </c>
      <c r="BP75" s="164">
        <f t="shared" ref="BP75:BP79" si="194">BQ75+BR75+BS75+BT75+BU75+BV75</f>
        <v>0</v>
      </c>
      <c r="BQ75" s="84"/>
      <c r="BR75" s="84"/>
      <c r="BS75" s="84"/>
      <c r="BT75" s="84"/>
      <c r="BU75" s="84"/>
      <c r="BV75" s="84"/>
      <c r="BW75" s="84"/>
      <c r="BX75" s="85"/>
      <c r="BY75" s="86"/>
      <c r="BZ75" s="86"/>
      <c r="CA75" s="164">
        <f t="shared" ref="CA75:CA77" si="195">CC75+CD75+CE75+CF75+CG75+CH75+CI75+CJ75+CL75</f>
        <v>0</v>
      </c>
      <c r="CB75" s="164">
        <f t="shared" ref="CB75:CB79" si="196">SUM(CC75:CH75)</f>
        <v>0</v>
      </c>
      <c r="CC75" s="84"/>
      <c r="CD75" s="84"/>
      <c r="CE75" s="84"/>
      <c r="CF75" s="84"/>
      <c r="CG75" s="84"/>
      <c r="CH75" s="84"/>
      <c r="CI75" s="84"/>
      <c r="CJ75" s="85"/>
      <c r="CK75" s="86"/>
      <c r="CL75" s="86"/>
    </row>
    <row r="76" spans="1:90" ht="15" x14ac:dyDescent="0.25">
      <c r="A76" s="33" t="s">
        <v>102</v>
      </c>
      <c r="B76" s="9" t="s">
        <v>31</v>
      </c>
      <c r="C76" s="97">
        <v>36</v>
      </c>
      <c r="D76" s="97"/>
      <c r="E76" s="33"/>
      <c r="F76" s="33"/>
      <c r="G76" s="33"/>
      <c r="H76" s="33"/>
      <c r="I76" s="33"/>
      <c r="J76" s="33"/>
      <c r="K76" s="33">
        <v>36</v>
      </c>
      <c r="L76" s="35"/>
      <c r="M76" s="35">
        <v>36</v>
      </c>
      <c r="N76" s="268"/>
      <c r="O76" s="38"/>
      <c r="P76" s="84"/>
      <c r="Q76" s="164">
        <v>0</v>
      </c>
      <c r="R76" s="164">
        <v>0</v>
      </c>
      <c r="S76" s="84"/>
      <c r="T76" s="84"/>
      <c r="U76" s="84"/>
      <c r="V76" s="84"/>
      <c r="W76" s="84"/>
      <c r="X76" s="84"/>
      <c r="Y76" s="84"/>
      <c r="Z76" s="85"/>
      <c r="AA76" s="86"/>
      <c r="AB76" s="86"/>
      <c r="AC76" s="164">
        <v>0</v>
      </c>
      <c r="AD76" s="164">
        <v>0</v>
      </c>
      <c r="AE76" s="84"/>
      <c r="AF76" s="84"/>
      <c r="AG76" s="84"/>
      <c r="AH76" s="84"/>
      <c r="AI76" s="84"/>
      <c r="AJ76" s="84"/>
      <c r="AK76" s="84"/>
      <c r="AL76" s="85"/>
      <c r="AM76" s="84"/>
      <c r="AN76" s="84"/>
      <c r="AO76" s="86"/>
      <c r="AP76" s="86"/>
      <c r="AQ76" s="164">
        <v>0</v>
      </c>
      <c r="AR76" s="164">
        <v>0</v>
      </c>
      <c r="AS76" s="84"/>
      <c r="AT76" s="84"/>
      <c r="AU76" s="84"/>
      <c r="AV76" s="84"/>
      <c r="AW76" s="84"/>
      <c r="AX76" s="84"/>
      <c r="AY76" s="84"/>
      <c r="AZ76" s="85"/>
      <c r="BA76" s="86"/>
      <c r="BB76" s="86"/>
      <c r="BC76" s="164">
        <f t="shared" si="191"/>
        <v>36</v>
      </c>
      <c r="BD76" s="164">
        <f t="shared" si="192"/>
        <v>0</v>
      </c>
      <c r="BE76" s="33"/>
      <c r="BF76" s="33"/>
      <c r="BG76" s="33"/>
      <c r="BH76" s="33"/>
      <c r="BI76" s="33"/>
      <c r="BJ76" s="33"/>
      <c r="BK76" s="33">
        <v>36</v>
      </c>
      <c r="BL76" s="35"/>
      <c r="BM76" s="268"/>
      <c r="BN76" s="38"/>
      <c r="BO76" s="164">
        <f t="shared" si="193"/>
        <v>0</v>
      </c>
      <c r="BP76" s="164">
        <f t="shared" si="194"/>
        <v>0</v>
      </c>
      <c r="BQ76" s="84"/>
      <c r="BR76" s="84"/>
      <c r="BS76" s="84"/>
      <c r="BT76" s="84"/>
      <c r="BU76" s="84"/>
      <c r="BV76" s="84"/>
      <c r="BW76" s="84"/>
      <c r="BX76" s="85"/>
      <c r="BY76" s="86"/>
      <c r="BZ76" s="86"/>
      <c r="CA76" s="164">
        <f t="shared" si="195"/>
        <v>0</v>
      </c>
      <c r="CB76" s="164">
        <f t="shared" si="196"/>
        <v>0</v>
      </c>
      <c r="CC76" s="84"/>
      <c r="CD76" s="84"/>
      <c r="CE76" s="84"/>
      <c r="CF76" s="84"/>
      <c r="CG76" s="84"/>
      <c r="CH76" s="84"/>
      <c r="CI76" s="84"/>
      <c r="CJ76" s="85"/>
      <c r="CK76" s="86"/>
      <c r="CL76" s="86"/>
    </row>
    <row r="77" spans="1:90" ht="23.25" thickBot="1" x14ac:dyDescent="0.3">
      <c r="A77" s="36"/>
      <c r="B77" s="120" t="s">
        <v>146</v>
      </c>
      <c r="C77" s="97">
        <v>12</v>
      </c>
      <c r="D77" s="97"/>
      <c r="E77" s="33"/>
      <c r="F77" s="33"/>
      <c r="G77" s="33"/>
      <c r="H77" s="33"/>
      <c r="I77" s="33"/>
      <c r="J77" s="33"/>
      <c r="K77" s="33"/>
      <c r="L77" s="35"/>
      <c r="M77" s="35"/>
      <c r="N77" s="38"/>
      <c r="O77" s="38">
        <v>12</v>
      </c>
      <c r="P77" s="84"/>
      <c r="Q77" s="164">
        <v>0</v>
      </c>
      <c r="R77" s="164">
        <v>0</v>
      </c>
      <c r="S77" s="84"/>
      <c r="T77" s="84"/>
      <c r="U77" s="84"/>
      <c r="V77" s="84"/>
      <c r="W77" s="84"/>
      <c r="X77" s="84"/>
      <c r="Y77" s="84"/>
      <c r="Z77" s="85"/>
      <c r="AA77" s="86"/>
      <c r="AB77" s="86"/>
      <c r="AC77" s="164">
        <v>0</v>
      </c>
      <c r="AD77" s="164">
        <v>0</v>
      </c>
      <c r="AE77" s="84"/>
      <c r="AF77" s="84"/>
      <c r="AG77" s="84"/>
      <c r="AH77" s="84"/>
      <c r="AI77" s="84"/>
      <c r="AJ77" s="84"/>
      <c r="AK77" s="84"/>
      <c r="AL77" s="85"/>
      <c r="AM77" s="84"/>
      <c r="AN77" s="84"/>
      <c r="AO77" s="86"/>
      <c r="AP77" s="86"/>
      <c r="AQ77" s="164">
        <v>0</v>
      </c>
      <c r="AR77" s="164">
        <v>0</v>
      </c>
      <c r="AS77" s="84"/>
      <c r="AT77" s="84"/>
      <c r="AU77" s="84"/>
      <c r="AV77" s="84"/>
      <c r="AW77" s="84"/>
      <c r="AX77" s="84"/>
      <c r="AY77" s="84"/>
      <c r="AZ77" s="85"/>
      <c r="BA77" s="86"/>
      <c r="BB77" s="86"/>
      <c r="BC77" s="164">
        <f t="shared" si="191"/>
        <v>12</v>
      </c>
      <c r="BD77" s="164">
        <f t="shared" si="192"/>
        <v>0</v>
      </c>
      <c r="BE77" s="33"/>
      <c r="BF77" s="33"/>
      <c r="BG77" s="33"/>
      <c r="BH77" s="33"/>
      <c r="BI77" s="33"/>
      <c r="BJ77" s="33"/>
      <c r="BK77" s="33"/>
      <c r="BL77" s="35"/>
      <c r="BM77" s="38" t="s">
        <v>61</v>
      </c>
      <c r="BN77" s="38">
        <v>12</v>
      </c>
      <c r="BO77" s="164">
        <f t="shared" si="193"/>
        <v>0</v>
      </c>
      <c r="BP77" s="164">
        <f t="shared" si="194"/>
        <v>0</v>
      </c>
      <c r="BQ77" s="84"/>
      <c r="BR77" s="84"/>
      <c r="BS77" s="84"/>
      <c r="BT77" s="84"/>
      <c r="BU77" s="84"/>
      <c r="BV77" s="84"/>
      <c r="BW77" s="84"/>
      <c r="BX77" s="85"/>
      <c r="BY77" s="86"/>
      <c r="BZ77" s="86"/>
      <c r="CA77" s="164">
        <f t="shared" si="195"/>
        <v>0</v>
      </c>
      <c r="CB77" s="164">
        <f t="shared" si="196"/>
        <v>0</v>
      </c>
      <c r="CC77" s="84"/>
      <c r="CD77" s="84"/>
      <c r="CE77" s="84"/>
      <c r="CF77" s="84"/>
      <c r="CG77" s="84"/>
      <c r="CH77" s="84"/>
      <c r="CI77" s="84"/>
      <c r="CJ77" s="85"/>
      <c r="CK77" s="86"/>
      <c r="CL77" s="86"/>
    </row>
    <row r="78" spans="1:90" thickBot="1" x14ac:dyDescent="0.3">
      <c r="A78" s="93" t="s">
        <v>106</v>
      </c>
      <c r="B78" s="131" t="s">
        <v>107</v>
      </c>
      <c r="C78" s="97">
        <v>144</v>
      </c>
      <c r="D78" s="97"/>
      <c r="E78" s="33"/>
      <c r="F78" s="33"/>
      <c r="G78" s="84"/>
      <c r="H78" s="84"/>
      <c r="I78" s="84"/>
      <c r="J78" s="84"/>
      <c r="K78" s="84"/>
      <c r="L78" s="85"/>
      <c r="M78" s="85"/>
      <c r="N78" s="38" t="s">
        <v>54</v>
      </c>
      <c r="O78" s="86"/>
      <c r="P78" s="84"/>
      <c r="Q78" s="164">
        <v>0</v>
      </c>
      <c r="R78" s="164">
        <v>0</v>
      </c>
      <c r="S78" s="84"/>
      <c r="T78" s="84"/>
      <c r="U78" s="84"/>
      <c r="V78" s="84"/>
      <c r="W78" s="84"/>
      <c r="X78" s="84"/>
      <c r="Y78" s="84"/>
      <c r="Z78" s="85"/>
      <c r="AA78" s="86"/>
      <c r="AB78" s="86"/>
      <c r="AC78" s="164">
        <v>0</v>
      </c>
      <c r="AD78" s="164">
        <v>0</v>
      </c>
      <c r="AE78" s="84"/>
      <c r="AF78" s="84"/>
      <c r="AG78" s="84"/>
      <c r="AH78" s="84"/>
      <c r="AI78" s="84"/>
      <c r="AJ78" s="84"/>
      <c r="AK78" s="84"/>
      <c r="AL78" s="85"/>
      <c r="AM78" s="84"/>
      <c r="AN78" s="84"/>
      <c r="AO78" s="86"/>
      <c r="AP78" s="86"/>
      <c r="AQ78" s="164">
        <v>0</v>
      </c>
      <c r="AR78" s="164">
        <v>0</v>
      </c>
      <c r="AS78" s="84"/>
      <c r="AT78" s="84"/>
      <c r="AU78" s="84"/>
      <c r="AV78" s="84"/>
      <c r="AW78" s="84"/>
      <c r="AX78" s="84"/>
      <c r="AY78" s="84"/>
      <c r="AZ78" s="85"/>
      <c r="BA78" s="86"/>
      <c r="BB78" s="86"/>
      <c r="BC78" s="164">
        <f t="shared" si="191"/>
        <v>0</v>
      </c>
      <c r="BD78" s="164">
        <f t="shared" si="192"/>
        <v>0</v>
      </c>
      <c r="BE78" s="33"/>
      <c r="BF78" s="33"/>
      <c r="BG78" s="33"/>
      <c r="BH78" s="33"/>
      <c r="BI78" s="33"/>
      <c r="BJ78" s="33"/>
      <c r="BK78" s="33"/>
      <c r="BL78" s="35"/>
      <c r="BM78" s="38"/>
      <c r="BN78" s="38"/>
      <c r="BO78" s="164">
        <f t="shared" si="193"/>
        <v>0</v>
      </c>
      <c r="BP78" s="164">
        <f t="shared" si="194"/>
        <v>0</v>
      </c>
      <c r="BQ78" s="84"/>
      <c r="BR78" s="84"/>
      <c r="BS78" s="84"/>
      <c r="BT78" s="84"/>
      <c r="BU78" s="84"/>
      <c r="BV78" s="84"/>
      <c r="BW78" s="84"/>
      <c r="BX78" s="85"/>
      <c r="BY78" s="86"/>
      <c r="BZ78" s="86"/>
      <c r="CA78" s="164">
        <v>144</v>
      </c>
      <c r="CB78" s="164">
        <f t="shared" si="196"/>
        <v>0</v>
      </c>
      <c r="CC78" s="84"/>
      <c r="CD78" s="84"/>
      <c r="CE78" s="84"/>
      <c r="CF78" s="84"/>
      <c r="CG78" s="84"/>
      <c r="CH78" s="84"/>
      <c r="CI78" s="84"/>
      <c r="CJ78" s="85"/>
      <c r="CK78" s="86"/>
      <c r="CL78" s="86"/>
    </row>
    <row r="79" spans="1:90" ht="57.75" customHeight="1" thickBot="1" x14ac:dyDescent="0.3">
      <c r="A79" s="93" t="s">
        <v>41</v>
      </c>
      <c r="B79" s="132" t="s">
        <v>145</v>
      </c>
      <c r="C79" s="97">
        <v>216</v>
      </c>
      <c r="D79" s="97"/>
      <c r="E79" s="33"/>
      <c r="F79" s="33"/>
      <c r="G79" s="84"/>
      <c r="H79" s="84"/>
      <c r="I79" s="84"/>
      <c r="J79" s="84"/>
      <c r="K79" s="84"/>
      <c r="L79" s="85"/>
      <c r="M79" s="85"/>
      <c r="N79" s="86"/>
      <c r="O79" s="165">
        <v>216</v>
      </c>
      <c r="P79" s="84">
        <v>216</v>
      </c>
      <c r="Q79" s="164">
        <v>0</v>
      </c>
      <c r="R79" s="164">
        <v>0</v>
      </c>
      <c r="S79" s="84"/>
      <c r="T79" s="84"/>
      <c r="U79" s="84"/>
      <c r="V79" s="84"/>
      <c r="W79" s="84"/>
      <c r="X79" s="84"/>
      <c r="Y79" s="84"/>
      <c r="Z79" s="85"/>
      <c r="AA79" s="86"/>
      <c r="AB79" s="86"/>
      <c r="AC79" s="164">
        <v>0</v>
      </c>
      <c r="AD79" s="164">
        <v>0</v>
      </c>
      <c r="AE79" s="84"/>
      <c r="AF79" s="84"/>
      <c r="AG79" s="84"/>
      <c r="AH79" s="84"/>
      <c r="AI79" s="84"/>
      <c r="AJ79" s="84"/>
      <c r="AK79" s="84"/>
      <c r="AL79" s="85"/>
      <c r="AM79" s="84"/>
      <c r="AN79" s="84"/>
      <c r="AO79" s="86"/>
      <c r="AP79" s="86"/>
      <c r="AQ79" s="164">
        <v>0</v>
      </c>
      <c r="AR79" s="164">
        <v>0</v>
      </c>
      <c r="AS79" s="84"/>
      <c r="AT79" s="84"/>
      <c r="AU79" s="84"/>
      <c r="AV79" s="84"/>
      <c r="AW79" s="84"/>
      <c r="AX79" s="84"/>
      <c r="AY79" s="84"/>
      <c r="AZ79" s="85"/>
      <c r="BA79" s="86"/>
      <c r="BB79" s="86"/>
      <c r="BC79" s="164">
        <f t="shared" si="191"/>
        <v>0</v>
      </c>
      <c r="BD79" s="164">
        <f>SUM(BE79:BJ79)</f>
        <v>0</v>
      </c>
      <c r="BE79" s="84"/>
      <c r="BF79" s="84"/>
      <c r="BG79" s="84"/>
      <c r="BH79" s="84"/>
      <c r="BI79" s="84"/>
      <c r="BJ79" s="84"/>
      <c r="BK79" s="84"/>
      <c r="BL79" s="85"/>
      <c r="BM79" s="86"/>
      <c r="BN79" s="86"/>
      <c r="BO79" s="164">
        <f t="shared" si="193"/>
        <v>0</v>
      </c>
      <c r="BP79" s="164">
        <f t="shared" si="194"/>
        <v>0</v>
      </c>
      <c r="BQ79" s="84"/>
      <c r="BR79" s="84"/>
      <c r="BS79" s="84"/>
      <c r="BT79" s="84"/>
      <c r="BU79" s="84"/>
      <c r="BV79" s="84"/>
      <c r="BW79" s="84"/>
      <c r="BX79" s="85"/>
      <c r="BY79" s="86"/>
      <c r="BZ79" s="86"/>
      <c r="CA79" s="164">
        <v>216</v>
      </c>
      <c r="CB79" s="164">
        <f t="shared" si="196"/>
        <v>0</v>
      </c>
      <c r="CC79" s="84"/>
      <c r="CD79" s="84"/>
      <c r="CE79" s="84"/>
      <c r="CF79" s="84"/>
      <c r="CG79" s="84"/>
      <c r="CH79" s="84"/>
      <c r="CI79" s="84"/>
      <c r="CJ79" s="85"/>
      <c r="CK79" s="86"/>
      <c r="CL79" s="86"/>
    </row>
    <row r="80" spans="1:90" thickBot="1" x14ac:dyDescent="0.3">
      <c r="Q80"/>
      <c r="R80"/>
      <c r="AC80"/>
      <c r="AD80"/>
      <c r="AO80"/>
      <c r="AP80"/>
      <c r="AQ80"/>
      <c r="AR80"/>
      <c r="BC80"/>
      <c r="BD80"/>
      <c r="BO80"/>
      <c r="BP80"/>
      <c r="CA80"/>
      <c r="CB80"/>
    </row>
    <row r="81" ht="15" x14ac:dyDescent="0.25"/>
  </sheetData>
  <mergeCells count="35">
    <mergeCell ref="BD5:BN5"/>
    <mergeCell ref="AR4:BN4"/>
    <mergeCell ref="Q4:AP4"/>
    <mergeCell ref="AD5:AP5"/>
    <mergeCell ref="CA5:CA6"/>
    <mergeCell ref="BP4:CL4"/>
    <mergeCell ref="CB5:CL5"/>
    <mergeCell ref="R5:AB5"/>
    <mergeCell ref="AR5:BB5"/>
    <mergeCell ref="CK59:CK60"/>
    <mergeCell ref="CK70:CK71"/>
    <mergeCell ref="N75:N76"/>
    <mergeCell ref="N53:N54"/>
    <mergeCell ref="N59:N60"/>
    <mergeCell ref="N64:N65"/>
    <mergeCell ref="N70:N71"/>
    <mergeCell ref="BY64:BY65"/>
    <mergeCell ref="BM53:BM54"/>
    <mergeCell ref="BM75:BM76"/>
    <mergeCell ref="A1:CL1"/>
    <mergeCell ref="Q2:CL3"/>
    <mergeCell ref="BP5:BZ5"/>
    <mergeCell ref="A2:A6"/>
    <mergeCell ref="B2:B6"/>
    <mergeCell ref="C2:P2"/>
    <mergeCell ref="M3:M6"/>
    <mergeCell ref="E5:J5"/>
    <mergeCell ref="D4:J4"/>
    <mergeCell ref="N3:O5"/>
    <mergeCell ref="C3:C6"/>
    <mergeCell ref="D3:K3"/>
    <mergeCell ref="L3:L6"/>
    <mergeCell ref="D5:D6"/>
    <mergeCell ref="P3:P6"/>
    <mergeCell ref="K4:K6"/>
  </mergeCells>
  <pageMargins left="0" right="0" top="0" bottom="0" header="0.31496062992125984" footer="0.31496062992125984"/>
  <pageSetup scale="66" fitToWidth="2" fitToHeight="2" orientation="landscape" r:id="rId1"/>
  <colBreaks count="1" manualBreakCount="1">
    <brk id="42" max="78" man="1"/>
  </colBreak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OOorVfvKy+dGHW9RuNYHslKF8Qk=</DigestValue>
    </Reference>
    <Reference URI="#idOfficeObject" Type="http://www.w3.org/2000/09/xmldsig#Object">
      <DigestMethod Algorithm="http://www.w3.org/2000/09/xmldsig#sha1"/>
      <DigestValue>ABVbFcRYPxRDdpSc1k7ixYquMpQ=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Y1RzzsfZwhrkDt9wBljUPnnl8F4=</DigestValue>
    </Reference>
    <Reference URI="#idValidSigLnImg" Type="http://www.w3.org/2000/09/xmldsig#Object">
      <DigestMethod Algorithm="http://www.w3.org/2000/09/xmldsig#sha1"/>
      <DigestValue>NeDwpmM8WTA4vJ5XbNZZYq2qAEY=</DigestValue>
    </Reference>
    <Reference URI="#idInvalidSigLnImg" Type="http://www.w3.org/2000/09/xmldsig#Object">
      <DigestMethod Algorithm="http://www.w3.org/2000/09/xmldsig#sha1"/>
      <DigestValue>aQi+FRdVP92s7kfaA7sz3np33qQ=</DigestValue>
    </Reference>
  </SignedInfo>
  <SignatureValue>IYaE+TVdOLwoE1BvzTfbLdP02VgzLJpSrN+8XN0OcRSGBvbvAtQ0wDmigF4iWZRfAQStHplVDGFX
/ltgQd4PhKSc8ifazOEJJK1Duo4+OE4ppEk53+GoP9hUdeZtalkiPj8Etx5R5kklgZkhnar3Rzqo
PZXUod6aV3eTilfcN1Y=</SignatureValue>
  <KeyInfo>
    <X509Data>
      <X509Certificate>MIICJjCCAY+gAwIBAgIQowAzEadsNaxB4zZAqgSdjDANBgkqhkiG9w0BAQUFADAdMRswGQYDVQQD
HhIEHQQ1BDoEQQAgBB4ALgQSAC4wHhcNMjAxMjMxMTkwMDAwWhcNMjYxMjMxMTkwMDAwWjAdMRsw
GQYDVQQDHhIEHQQ1BDoEQQAgBB4ALgQSAC4wgZ8wDQYJKoZIhvcNAQEBBQADgY0AMIGJAoGBAKF+
H1yiLDN90NzsAwerrdwlUAMpfMZnkmLg8Z1hxPPkjUDjVviQrMlPRaWWDQlbRZmHvcrFZNNmalFR
GQu1txUH8fgA9Vz94GzScihfPNgeiKRzORsRz5bSZFwMTm3c8Xm1jSnoMhT07GBranm3mnLNXZ3v
Dos1aPjpyz7eYo0hAgMBAAGjZzBlMBMGA1UdJQQMMAoGCCsGAQUFBwMDME4GA1UdAQRHMEWAEAnq
++/rGwKXRNUVwv6LZjKhHzAdMRswGQYDVQQDHhIEHQQ1BDoEQQAgBB4ALgQSAC6CEKMAMxGnbDWs
QeM2QKoEnYwwDQYJKoZIhvcNAQEFBQADgYEAkC4xr6jHpdfVUQTBKDMWNrrtvdrcm26nsaHILTzg
jF4pknFKI1erKAMBV7/3zgvdcow5TVQG3FZhReysWjKWo4teHwhGXEvcyx9c6voIozNK2DXiILy7
Fzf9Ajfh2PrtmLev1JuDyvYZQGt9BUjujY93jE0DB+XFSXK92UXsvaA=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FKJHnNZkgYRC8LZIr/4c3f0FRe4=</DigestValue>
      </Reference>
      <Reference URI="/xl/sharedStrings.xml?ContentType=application/vnd.openxmlformats-officedocument.spreadsheetml.sharedStrings+xml">
        <DigestMethod Algorithm="http://www.w3.org/2000/09/xmldsig#sha1"/>
        <DigestValue>tljTPaBvR24PuDvo9kWZ+X4IohM=</DigestValue>
      </Reference>
      <Reference URI="/xl/media/image1.emf?ContentType=image/x-emf">
        <DigestMethod Algorithm="http://www.w3.org/2000/09/xmldsig#sha1"/>
        <DigestValue>VI0WhbRkNcKK3tDENmVCRuBksNk=</DigestValue>
      </Reference>
      <Reference URI="/xl/drawings/vmlDrawing1.vml?ContentType=application/vnd.openxmlformats-officedocument.vmlDrawing">
        <DigestMethod Algorithm="http://www.w3.org/2000/09/xmldsig#sha1"/>
        <DigestValue>Ezi1pZRow2ktJXkdxfcxK04ZUKQ=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IZmSO51ScIM8fpuxtu3rXmjnmQw=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FpieLIjaDJLZO666JJ4BJp7pSdA=</DigestValue>
      </Reference>
      <Reference URI="/xl/worksheets/sheet1.xml?ContentType=application/vnd.openxmlformats-officedocument.spreadsheetml.worksheet+xml">
        <DigestMethod Algorithm="http://www.w3.org/2000/09/xmldsig#sha1"/>
        <DigestValue>rhlLrl9b1F57I6p9wwi/De//dhc=</DigestValue>
      </Reference>
      <Reference URI="/xl/workbook.xml?ContentType=application/vnd.openxmlformats-officedocument.spreadsheetml.sheet.main+xml">
        <DigestMethod Algorithm="http://www.w3.org/2000/09/xmldsig#sha1"/>
        <DigestValue>kSKOJvKh3UdO3Ekme253FFCZrmQ=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worksheets/sheet2.xml?ContentType=application/vnd.openxmlformats-officedocument.spreadsheetml.worksheet+xml">
        <DigestMethod Algorithm="http://www.w3.org/2000/09/xmldsig#sha1"/>
        <DigestValue>vfiw/l/KXb8Qm9TqCxKoKIpUzb4=</DigestValue>
      </Reference>
      <Reference URI="/xl/styles.xml?ContentType=application/vnd.openxmlformats-officedocument.spreadsheetml.styles+xml">
        <DigestMethod Algorithm="http://www.w3.org/2000/09/xmldsig#sha1"/>
        <DigestValue>YSXi1af0++TSXDmphReIXNzBFb0=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i7jxgZTkWBerH7eBaAIusDPbN2g=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iJZ2darYc81RVE9DJao+TZEPPcM=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2021-06-07T05:13:11Z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>{85D68B53-14B6-4E11-944F-F5E666039827}</SetupID>
          <SignatureText/>
          <SignatureImage>AQAAAGwAAAAAAAAAAAAAAEMAAAA8AAAAAAAAAAAAAABdCQAAZwgAACBFTUYAAAEA3KQAAAwAAAABAAAAAAAAAAAAAAAAAAAAgAcAADgEAAClAgAAfQEAAAAAAAAAAAAAAAAAANVVCgBI0AUARgAAACwAAAAgAAAARU1GKwFAAQAcAAAAEAAAAAIQwNsBAAAAYAAAAGAAAABGAAAAABUAAPQUAABFTUYrIkAEAAwAAAAAAAAAHkAJAAwAAAAAAAAAJEABAAwAAAAAAAAAMEACABAAAAAEAAAAAACAPyFABwAMAAAAAAAAAAhAAAVMFAAAQBQAAAIQwNsBAAAAAAAAAAAAAAAAAAAAAAAAAAEAAAD/2P/gABBKRklGAAEBAQDIAMgAAP/bAEMACgcHCQcGCgkICQsLCgwPGRAPDg4PHhYXEhkkICYlIyAjIigtOTAoKjYrIiMyRDI2Oz1AQEAmMEZLRT5KOT9APf/bAEMBCwsLDw0PHRAQHT0pIyk9PT09PT09PT09PT09PT09PT09PT09PT09PT09PT09PT09PT09PT09PT09PT09PT09Pf/AABEIAIAAjgMBIgACEQEDEQH/xAAfAAABBQEBAQEBAQAAAAAAAAAAAQIDBAUGBwgJCgv/xAC1EAACAQMDAgQDBQUEBAAAAX0BAgMABBEFEiExQQYTUWEHInEUMoGRoQgjQrHBFVLR8CQzYnKCCQoWFxgZGiUmJygpKjQ1Njc4OTpDREVGR0hJSlNUVVZXWFlaY2RlZmdoaWpzdHV2d3h5eoOEhYaHiImKkpOUlZaXmJmaoqOkpaanqKmqsrO0tba3uLm6wsPExcbHyMnK0tPU1dbX2Nna4eLj5OXm5+jp6vHy8/T19vf4+fr/xAAfAQADAQEBAQEBAQEBAAAAAAAAAQIDBAUGBwgJCgv/xAC1EQACAQIEBAMEBwUEBAABAncAAQIDEQQFITEGEkFRB2FxEyIygQgUQpGhscEJIzNS8BVictEKFiQ04SXxFxgZGiYnKCkqNTY3ODk6Q0RFRkdISUpTVFVWV1hZWmNkZWZnaGlqc3R1dnd4eXqCg4SFhoeIiYqSk5SVlpeYmZqio6Slpqeoqaqys7S1tre4ubrCw8TFxsfIycrS09TV1tfY2dri4+Tl5ufo6ery8/T19vf4+fr/2gAMAwEAAhEDEQA/APZqKKKACiiigAoqC4uo7YDccseijqa5z+3H1hLmOzlSKeHAMZXeFyMqTtYbgwz0YehwQaAOilvoIWKtICw6qvJH1x0qjPr8UKkhMkHG0t83XHAXJPPFcbDNf6m8n2iy823G0GAkbFKMUkQj7rHckm054Kx5xnNWrTQb0vFcS3h+0RqAjbTIoOIi2RkDJaOTOOvme1AG/wD8JVbGQIJIdxlEIwxYFinmAZA7pznp75og8WWtw+2N4Cd23mQrk/JxyOv7xPxYDrWNbeEY7ZU2vOZFSGMuCo3CMRhcjJ/55n/v4w+jY/CSW0BEZcyiZJ1dv7yiLOQpAO5oVY5HUmgDqLXXLW7QvGdyA4LxkOue4yuavRTRzLuidXA4ypzXASaZeW1oIooMvFaRwW7CTe1v8zK7KSFfcUKcgfwY9CSLX7m1uT56s0cS4edh5ZduOFHYb3x82ABG3LfMQAeh0ViaNrpvLGGecApIMrIgbpngkEA4PXOB9Mc1tKwZQykEEZBHegBaKKKACiiigAooooAKqX9+llCzEjcFLc9FA7n2qa4mWCFnbPHQDuewrhNQ1j7dqLQ7pGXcY28oYkVwxwyYzuwY2ULwRhmKupyABuo6xLfzSQQjIkzG++Jn3gjJxgr8yqNwVW5Ri65wAb+iaJLCwup3/wBIcEsOMIWIL9AASxCs3GNwJGAcCxo2lJZQAYwxUKxGeQP4RySBkk4yeSfU1srhQAOAKdhXGQWkUMaoqjaowBjgfQdqnwKbuFIWp8orjzTDSFqYWp8ouYRwGGCAR6EVn3+mwXseyZA2OVboyHBAZW6gjccHt2q8WqNmp8ouY5vVPPttRguGlWCziQpGC6xxxn5TlzjgYDdCOEAB+citbQ9eywhlP74gu8QjZeM8EA/dJUqxQncN4zgnmaTmuf1G2lsgWsWdPNysawpmRW+9tAHLc5faANxBLttzmZRsUpXPQkdZEDIQysMgjvTqw9GvpMKtxF5XmH7u7cFJ6EH0P863KkoKKKKACiimSSCKJ5G+6oLH8KAOd8UalDFtt5ZdqudmFfEjZ4bYByWAI+7z8xwCQAcUPZ6chvZ5S5Q+VDIYzGzDHOcYD4yQDtG3kc5JMesStfXTQRGKYNmGR7efmJ2OGEijIwTwMqwGTnb1q7HMW8caZHuyq+YB7/u25poTI7TxA2ob/sSoUjxuLOqBc9OpFXBNesOXhX/tsp/kTWLd6pq17LqaoFdo57i3h+0MFjAjnh25VeT8rNz145qaPw9qV6inVdblVD8wgsEEKqfTfyzD2NawjfqRJ2LV7rEGmjN9qtlb8Z2uzbj9Bt5/Cqg8UT3MQbR4G1I4znmCPH+/IFFV9K8I2l1q9zHp8cVmlsFJlKGWQs2cYZjnsc81DqviuDQr2bR7hZbrUY3CCK3jLM+QCuPcgjjOeaa5b2ROtiNtc8ZPO3m2+nWClcos+TkeuVJz/LirDWHiO/QG8194oXAJS3iSE49VY/Nj6Co/9NtfIN/C6SSt5z2wZWNtGB989hIeyjjAO49BUF/Lq2ijfqGrW8VrMd0N5FACJgeR8zsQG9iPXr1qlO7tohONi9b6CluAsms3c7f9Nry4OPwUAVelnezjG+9tUQDhpJSg/N8VlaT4Vn8QaK2rrq93OJdxhh8wqHCkjnYVHJU9q4e78QWE1n5NjodrESuPOmHmP9RnofqTVwj7RtXFL3eh3k2szXBCWGo2DyjJ2R3kDlgBk/Luz2rm7X4hQXF0kV5eOIJCFYpEAyHIIYZGMggHv09a5bQ3Ntqc1zGzRtBZXTqykgq3kOFIPYgkV6BquoXt78L/ABZDfXDXH9n6kLGJnAzsjeEcnqecnJyeaipDllylwd1ctWt+mk6siXyCKeT5Lidpk8vHGMOXLE/MGBkIbaDtUbsV6RZTme3BY5dTtb6//X4P415V4V15W8NWl40fmX1q4s2dp0jUqASgYsehBH3QSWUcHAr0Dw/etcKryRvEZVOUdWXDAnjDAH15xyAK55LldmaJ3Ru0UUUhhVTUmK2T4xyQOfTPP6Zq3WZr0phsVk3Ku1icvnaMIx5xzjigDjY7GaW9FxcWuyBJGuQs7K+c5JAj3uByc7lK/MRlSM0aS9yfGmlfbPKWUiT5Y84H7tuOTyaZd291YaRqs4gngEdjLsM2z5Tt4Eaq7BU46EDovXtwvw5uJrv4n6XLczSTSkTZeRyzH90/c1pGN4tkSeqR1NxrUFpqmpp80jJd6gxVRgZRFkIJP+7XP3XxO1O7kjgsoo7RXwAUTzpfwzwfpinal/yHtY97vWR+Vr/9eszTvGeraRZLDpaWFm4QI1xDZxiWQD+8xHP5V00YNrRXM52vqdn4L03xempS3sKzww3Kqs0mrjG7B6rCp3AjJwCQPetrxGLXwFotxrKJ9s1q8lEYupwCTIwOSAOFUKDgDsACe9VPhBqOp6vFrN7qd9cXW6aONPMclUIBJ2jov3h0xUvxnXPhWxb0v0/9FyVgleraRptHQ80h1zU7+e8kur6Z3e3kZiDtyfwxWr4C8S/ZL+Pw9qsS3mkalIIvKlG4RyMflIB7FsZHrz1HPOafw91/17Sfyrc8IaBFcWSeILuYotvqtpbwDcAMmVN5P0Vhj8a7KyhGLRjTu2j0TVPCWuaP4fuNO8HXsa2cgbFrcffiDElhFJ2zn+IHGSdwrxq+sL/RJhb6pZTWsnQCRMBsddp6MPcZr6XXULRrdZ1uYWiZtquHBBb0B9favLNW8S61pvg/TtTS4t9Rs7m5uLWeG8jEqNiWTYR0Jyqkckj5Rx1rloVZRdka1IJrU4DTDvt9XZeosCM/70sa/wAmrvbzDfDDxpIP+WmuSN+c0Vcl/acepQ61OmmWNiVsFylmjIrf6TB/CWIGMdsda669XZ8K/F6d11qQf+R46uq7yuyYaIxPhxO7XOoWKvsE0Cyg7WblGHG1WUnIY8Zr0bw3AdNmFqtrPHHGY2SWVI0EhbKHAQc4ABJYlvm+leT+B1WbxGls+PLubeeJiTgAGNj1wfT0P0NenaALeC6njtNNhtArFpGhQqhO4kclFDdSQVJwOOOKzxCtMqm/dO9opKWsDQKztbC/YQ8il0RiWULuyNpGMd+vStGq1+m+yk/2Rv8AyOf6UAedb7a90nVIrHSbS1M1lMqvb7XLcYALRqUHXpvz7da4f4Y/8lJ0r6Tf+inrvUEVn4k2tKXlV3YoY95SNiBl3YyOB82Rt2L64AIrjfA9gdK+MFtYkEfZ5LhFz3URvg/iMGtqb9ySIktUya8AfVNZc/8ALO81tj9DFHGP1NcaTtiz7V12rFkTX7hPuTR3M34y6gqf+gxN+VcbLIPKwDXZhnaLMam57D8OLq28MfC6bWb5iIZJpbhtv3jgiMKPclAB9RUfjTWLfxf8KF1i1Ro1iuEd42ILRsH8sg4/3s/QiuW8batBb6Donhi0midLK2SS7MLBlaYr0z+LH/gQ9Kr+EdUt5PCHijQrqVUV7Zr23B43OgywHqTsTA9jXOof8vPM05vsmDYnH2o/9Or13ujMkXw58GLgZudfj3j+9iaT/wCJWvP7Fhi597d/6Vu3GryQeC/CkFq6Cazvp5RuYBQ6urrknj/lpWuIXM7E01ZXPZbfVrOTxvd6UsUP2uKyjnMoX5yCzBlJ9APLI/3q81up49R+EesSKBstdZcxY7BpAePwkNMi1y7h+JN74kgFt9lmjeMIb6DLKI8ICA/GWRCawdOuXtfh7quksyBpNQhbAcEcqSTkdRmIVzR5YNNvsbKE56RVzN05S9prCL1fT2/8dkjb+S13l++74beOPQa/Lj6GaIj+dcbocA/tGaEOHaaxuowqjknyHI/UCuuYbvhf4myc+ddWtyx95EtnP86dWtCUuaLKWGqQ92SsznPAELSeIi6sVaG2lcOIzJtJG0HaPvfe6d69L8MxShGNxDPE8hQlJBHjLMc4KojZB65GPTPNcf4C0Vp7HUriBIWkdVhQXCb0YAhnBXuPu/n1HWvRdG06K2lgC28EUjKplWBcICoJ+Uem4n86zqVVVfMglSdFuEtzpqKKKgQUh5BFLRQBxWvI9rvimac2bKYpQjIuQSAAWbGAwbnBzwNuG648embviZoevKYts6yRXXlvuVJBC5XkgdV9h90etdvr1gt3bMx3AEBWZWZSuDlWypB4PoR9a4W7ghFtPpepeW9pcGQPGpWMQqNhMuApxgnzMu2QGGSxIAadgMiDS5m01La6sXuTLBGs0M1rcApIss0nDKVUjMx/ixxUtr4LuCwFvotjAG6tcJGAPxaef/0CuJ1Lw9LoepS2VxCu9D8sjD5XXsy+38ulRLYRv/rDu9gMClKsoaXOulgZ1ldf8D7/API9TtPAUhGZbjR7Zu4FnazA/lBEf1rQTwNaCMhp9DZz/F/ZUZ59gWNePmwiUYihUn1PApP7KV/9Ywx6KuKzVaLV5Oy/robvLaqfLFXfpp97/Q9Nb4Z213JMY925S0LyxN5SzZUHIX5go5xlemD8pq3pXgHTrdHKppsIEjL5N3YrMwKsV3BnYtg4yOnXtXmli13pSOmnX13aI5y6wzsgY+4BqFrKN2Z5Mu7HczNySe5JrOWKitFsbxyis9ZtX+89Wm8DKxzFf6Mi/wB1NLiz+bFh+lZN34Ku0DFLbSLlR6Lbbm/BYIsf991599gh/uj8qQ2UI/hH5VKxS6Ir+yJ9ZHb2egnRNQhvU0GJJ4zuSQwyNg/SO5l/9BpLq0mg8D65bqkrgxadFGXhaMyyIUjbarAN0Ve3euGa2iA+6PyrrvBmjLAo1KaD5m3fZQihpHI4LhSfmC5zgcnnuBmo1XUdjGvhPq0eds0YrRrWys9It9hktjmRt6qJJG4cRyhWCyBjsGShBHfII9F0a28tS25nCKI1d+WPqSe+ePxBrldC0/z7s3bNHNMrtHFJHu2kHsCTu2jnKPuCsCAQFwO7ghW3hWNeijr6nua6EraHlyk5NtklFFFAgooooARlDKVYAg8EGuU13Q1Lh1DKwZXWSNcu205UdcMy87d2QM5wea6ymSxLNGUcZBoA8vv7ax1m3ltb9ntihJtZJFdmiwMs7uwGAV2sVY5HUnJGOG1DTbrSLgR3SDa3McqHKSj1Vu4r2HV9BP2lbiNkjmDq3nPHvV9o+UMuRyDtbjGSi+gAzJtOSzsL5dVcX9mxXyIGUbs4x1J+8xIycgA5b5QSBlUpKZ2YXGSoabo8rV/enhq6W+8FwvN/xLb1I5GHEM5OwnKghJMDdhnReR1bGcg4xbjw9q9qNz2E7pjIeFfMUj6rmuSVGSPdo4+lNaMq7qN1QtvjJV43Vh1BUg1LBaXd1j7NaXE3OP3cTN/IVHIzp+sR7iFqYz4zWvbeE9TlBe6EVlEoDM87cqDk5KjJHAPJwODzxXQ2GkaXoQWZoZL28SQczKNu0ByzIoJ5xG+ActuAGFzmtYUJM4q+ZUobO7MHTvDk7wC9vozFAylohJwpPZn7rGOpI5xk8AEjs4rW51NyrMIYLdmCfJseBW528ErvQqFBGNoAbLB8HVuNKt7jULe/gfy50cMJEUN5gxgj6leMjnGPQCtzStHhsoY1WCOGOP8A1cKKAqflx/n8uuEFBWR4NfETryvIl0yyECeYyBCRhUAwEH+NaFJS1ZgFFFFABRRRQAUUUUAIyhgQwBB4INZd9ocF1GybVZSD8j9BkFTtbqvBI49a1aKAOJvfD88AkktppIpPMklXzgGjUtvPGBwN77/UlVHGBjPutGvkiuxbl1hm2okdrIFKLsdBtY7fSFjyPusBkcH0aoGs7d2LNDGWP8W3n86AMCzEy2kYuCfM9CckDPAJ7kDAJ7kVj6rFqpvpHskldUUuitLtRnKMVHXoHij/AO/p967P+y7UfwP/AN/W/wAaVdOtl/5Zk/7zFh+poA4yy0i4gtrW3ke3aWJZkMkimQyIxOFKcZBAQnkH5QO+RsWPh5UQDy2KkctPzkk5LbfUsAx6c810UcMcIxGioPRQBT6AK9vZR253DLyf326/h6VYoooAKKKKACiiigD/2QhAAQgkAAAAGAAAAAIQwNsBAAAAAwAAAAAAAAAAAAAAAAAAABtAAABAAAAANAAAAAEAAAACAAAAAAAAvwAAAL8AAA5DAAAAQwMAAAAAAACAAAAAgP//h0IAAACAAAAAgP//c0IhAAAACAAAAGIAAAAMAAAAAQAAABUAAAAMAAAABAAAABUAAAAMAAAABAAAAFEAAAB4jgAAAAAAAAAAAABDAAAAPAAAAAAAAAAAAAAAAAAAAAAAAACOAAAAgAAAAFAAAAAoAAAAeAAAAACOAAAAAAAAIADMAEQAAAA9AAAAKAAAAI4AAACAAAAAAQAQAAAAAAAAAAAAAAAAAAAAAAAAAAAAAAA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957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e/9/3nv/f/9//3//f/9//3//f/9//3//f/9//3//f/9//3//f/9/3nv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nv/f/9//3+9d5xz9173Xvde9173Xvde9173XtZa9173XjlnWmucc7133n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nHM5Z9Za914YY1prWmt7b3tve297b3tve297b3tvnHN7b5xze297b1prOWcYY/deGGN7b5xz/3//f/9//3//f/9//3//f/9//3//f/9//3//f/9//3//f/9//3//f/9//3//f/9//3//f/9//3//f/9//3//f/9//3//f/9//3//f/9//3//f/9//3//f/9//3//f/9//3//f/9//3//f/9//3//f/9//3//f/9//3//f/9//3//f/9//3//f/9//3//f/9//3//f/9//3//f/9//3//f/9//3//f/9//3//f/9//3//f/9//3//f/9//3//f/9//3//f/9/3nv/f/9/3nv/f957/3//f/9//3/ee957/38YYxhj916cc5xzWmvee1prOWd7b5xzOWe9d3tvOWecczlnnHNaa5xznHN7b3tvnHMYY3tve2+9dxhjWmvWWvdee2/ee/9//3//f/9//3//f/9//3//f/9//3//f/9//3//f/9//3//f/9//3//f/9//3//f/9//3//f/9//3//f/9//3//f/9//3//f/9//3//f/9//3//f/9//3//f/9//3//f/9//3//f/9//3//f/9//3//f/9//3//f/9//3//f/9//3//f/9//3//f/9//3//f/9//3//f/9//3//f/9//3//f/9//3//f/9//3//f/9//3//f/9//3//f/9//3//f/9/3nv/f/9//3//f/9//3+9d3tvOWf3Xt57GGO9d1prWmt7b1pre297b5xzOWecc1prnHN7bzlnnHN7b5xznHM5Z3NOvXf3Xr13WmsYY3tv3ns5Z5xzOWeccxhj915aa/9/vXf/f/9/vXf/f/9//3//f/9//3//f/9//3//f/9//3//f/9//3//f/9//3//f/9//3//f/9//3//f/9//3//f/9//3//f/9//3//f/9//3//f/9//3//f/9//3//f/9//3//f/9//3//f/9//3//f/9//3//f/9//3//f/9//3//f/9//3//f/9//3//f/9//3//f/9//3//f/9//3//f/9//3//f/9//3//f/9//3//f/9//3//f/9//3/ee/9/3nv/f/9/3nuUUhhje29aa3tve2+cc5xzvXcYY5RSvXcYY0IIay3OOb13Wmt7b5xze285Z5xzWmv3XjlnQgjee6UUe28IId57c057b1prvXdaa713Wmt7bzlnGGMYY957/3//f/9//3//f/9//3//f/9//3//f/9//3//f/9//3//f/9//3//f/9//3//f/9//3//f/9//3//f/9//3//f/9//3//f/9//3//f/9//3//f/9//3//f/9//3//f/9//3//f/9//3//f/9//3//f/9//3//f/9//3//f/9//3//f/9//3//f/9//3//f/9//3//f/9//3//f/9//3//f/9//3//f/9//3//f/9//3//f/9//3//f/9//3//f3tv9145Z5xznHM5Z1prnHMQQhBC916EEL13ay17bykl3nuUUlJKUkqcc1prnHO9dzlnnHN7b3tve28IIXtvpRS9dwAA1loIIXtv1lrnHFprWmvee713e2+9d3tvOWfWWt57/3//f/9//3//f/9//3//f/9//3//f/9//3//f/9//3//f/9//3//f/9//3//f/9//3//f/9//3//f/9//3//f/9//3//f/9//3//f/9//3//f/9//3//f/9//3//f/9//3//f/9//3//f/9//3//f/9//3//f/9//3//f/9//3//f/9//3//f/9//3//f/9//3//f/9//3//f/9//3//f/9//3//f/9//3//f/9//3//f/9/3ns5Z1prOWe9d713Wmtaa957GGNKKZxzhBDee1JKc04IIf9/Sil7b4wxvXdKKVprvXc5Z5xze297bzlne29zTpRSEEKMMZxzKSXvPSklWms5Z5xzKSUYY4QQGGNaa3tvWmucc5xzWmv3Xntv3nv/f/9//3//f/9//3//f/9//3//f/9//3//f/9//3//f/9//3//f/9//3//f/9//3//f/9//3//f/9//3//f/9//3//f/9//3//f/9//3//f/9//3//f/9//3//f/9//3//f/9//3//f/9//3//f/9//3//f/9//3//f/9//3//f/9//3//f/9//3//f/9//3//f/9//3//f/9//3//f/9//3//f/9//3//f713e285ZxhjWmu9d3tvOWcQQgghMUZaa2MMWmvOOfdevXfnHOccvXeEEJxz5xzWWlJKnHNaa5xzWmt7b3tvvXdaa+89e29rLTFGGGPWWkopCCG9d713e2+tNfde/39KKZxz917WWntvOWfee3tvOWdaa5xz3nv/f/9//3//f/9//3//f/9//3//f/9//3//f/9//3//f/9//3//f/9//3//f/9//3//f/9//3//f/9//3//f/9//3//f/9//3//f/9//3//f/9//3//f/9//3//f/9//3//f/9//3//f/9//3//f/9//3//f/9//3//f/9//3//f/9//3//f/9//3//f/9//3//f/9//3//f/9//3//f/9//3/ee713OWe1Vlpr/397b5xzSin/f8YYWmvnHN57jDG9d9ZatVY5Z601lFK1VpxzSilCCM453nucczlnnHN7bzlnnHN7b1prjDGccwgh1lqtNTlnKSUQQlprGGPvPfdevXd7bxBCtVbvPXNOtVZaa5xzWmt7bzlnGGNaa957/3//f/9//3//f/9//3//f/9//3//f/9//3//f/9//3//f/9//3//f/9//3//f/9//3//f/9//3//f/9//3//f/9//3//f/9//3//f/9//3//f/9//3//f/9//3//f/9//3//f/9//3//f/9//3//f/9//3//f/9//3//f/9//3//f/9//3//f/9//3//f/9//3//f/9//3//f/9//3/ee3tvGGOcc713e285Zwghe2+tNZxvpRC9c1pr7z0XY+89e3MIJTlvjDUYa7VeOW+ce7Vee3ucfzlvvH85c5t7Wnd6d5x7WXOcf1lzenebe5RanH8wSnNS1l6cd6QUem97b2opnHOlFHtrWmvvPb53rjW2Vr13nHOcczlnOWdaa/9//3//f/9//3//f/9//3//f/9//3//f/9//3//f/9//3//f/9//3//f/9//3//f/9//3//f/9//3//f/9//3//f/9//3//f/9//3//f/9//3//f/9//3//f/9//3//f/9//3//f/9//3//f/9//3//f/9//3//f/9//3//f/9//3//f/9//3//f/9//3//f/97/3/+d/9//3t7bxhjW29bb3tvOmucdxlntlYQQlJK1lLuMZxrvG9jCL17pRybexBO1mpae1p/OX9Zf/d2lG7OWYtRCEXmPMY45zzmPOY8xjjnPElJ7l1RapRy9n5afxdzm3s4b2o1vHu0Vjln5hg5Y80xnGvOMTljCR3YWnROMkpaazln3ntaa/ZeWmv+f/5//3//f/9//3//f/9//3//f/9//3//f/9//3//f/9//3//f/9//3//f/9//3//f/9//3//f/9//3//f/9//3//f/9//3//f/9//3//f/9//3//f/9//3//f/9//3//f/9//3//f/9//3//f/9//3//f/9//3//f/9//3//f/9//3//f/9//3//f/9//nf/e/97/397b1ln/38YY1tvvnt8c1pvnHPff+gcWmcXW7xvgwh6a4sxm3cYb5x/OXsXe5RurFEoRcY8hDQhLKVAgzxjPGI8hECDQIRAYjyEQGI8gzyDQINAQThiOIM4SUUwXpNmvH96e1BOUUo4Y5NOWWN7awkdnW8qJf9/ZAh8b5xznHMYY3tvWmu8d/Za/3//f/9//3++e/9//3//f/9//3//f/9//3//f/9//3//f/9//3//f/9//3//f/9//3//f/9//3//f/9//3//f/9//3//f/9//3//f/9//3//f/9//3//f/9//3//f/9//3//f/9//3//f/9//3//f/9//3//f/9//3//f/9//3//f/9//3//f/9//3//f/9//nsXX/devXc4Y713e29aazlne297bzpnnHMhAFlnvXc5a+9FvX84c1p/EFopQQhBhDRjNGM0pUDFQMVEY0CDRINEpEikSKVIg0SDRKVIpEiERMVIpEiDRGNApUQgLAhFpDSlMIxJOHtae1lzenNqMSklWmt8b8cYtlYRQr1zGWOdc3tvGGO8cxhjvHP3Xlln/3//f/9//3//f/9//3//f/9//3//f/9//3//f/9//3//f/9//3//f/9//3//f/9//3//f/9//3//f/9//3//f/9//3//f/9//3//f/9//3//f/9//3//f/9//3//f/9//3//f/9//3//f/9//3//f/9//3//f/9//3//f/9//3//f/9//3//f/9//38YZ5xznHOcc1lnnHO9c953zTVaa3tvOWfee/ZeSjW0Ynp7WnsYd0pBxjTFOMZApTykQKVExkilRIREY0ClTKRMpUyETKRMhEiETIRIhEhjSINIhEiETGNIg0iESOdQQjjGREIwxkBCLOc8EFoYd3t/vX/3Znx3vXshCFpvfG++d1prWmf/e1pn/3t6a1lnm297b/9//n//f/9//3//f/9//3//f/9//3//f/9//3//f/9//3//f/9//3//f/9//3//f/9//3//f/9//3//f/9//3//f/9//3//f/9//3//f/9//3//f/9//3//f/9//3//f/9//3//f/9//3//f/9//3//f/9//3//f/9//3//f/9//3//f/9//3+VWltvfHN7b+897z3FFLxzYwzOOQchm3Pdezhnenc4e1p/MWIIQWMwYzDGREI4hECDRGNEpEyETIRMhEylUGJIY0xjTINQY0yDUINQpFSEUKRUhFCkVINQY0xjTIRQQ0giRGRMZEiESOdMQjSEOEMsjE21brx/OXNzWpNWenOcd1tre2uccxhj1laMLZxvnG9ZZ1prOWP+f957/3//f/9//3//f/9//3//f/9//3//f/9//3//f/9//3//f/9//3//f/9//3//f/9//3//f/9//3//f/9//3//f/9//3//f/9//3//f/9//3//f/9//3//f/9//3//f/9//3//f/9//3//f/9//3//f/9//3//f/9//3//f/9/vnt0Vt9/W3O+ezprhBB7b/deSSX/fwghxhzdfxhre3d6f3NuhDhCMGM4YzwoVWNApUylTIRMhFCDTGNMYkyDUINUg1SDVKRYpFilWIRUpFiEVGNQYlCDVINQhFSDUIRYhFiEWGNUplyEVENMhVBjRKVIhUDnRIQ0Bz17f1l7WXd6dzlre297b1pnlE6MLWslnG+bb3trOWObb3pv/3//f/9//3//f/9//3//f/9//3//f/9//3//f/9//3//f/9//3//f/9//3//f/9//3//f/9//3//f/9//3//f/9//3//f/9//3//f/9//3//f/9//3//f/9//3//f/9//3//f/9//3//f/9//3//f/9//3//f/9//3//f/9/nHN7b513nXf4YuggnXOuNdZWvXetNbRWrDmcezhzWnvWakpBYzSkRMZMhERBPGJEhFBjTGJMhFSDVINUY1SDVGJUg1RiVINUY1SEWINUg1RiUGJQg1iEWINYg1hjVINUYlRjVEJQQlCEXCFQY1SEVKVYZExjRIREYzzmRIMwi016fzh7WnNab5xzay1SRg8+Wmc5YxhfWme8c1prWms5Z917/3//f/9//3//f/9//3//f/9//3//f/9//3//f/9//3//f/9//3//f/9//3//f/9//3//f/9//3//f/9//3//f/9//3//f/9//3//f/9//3//f/9//3//f/9//3//f/9//3//f/9//3//f/9//3//f/9//3//f/9/3nt7bzlnfHPee601dE5sLb1zhBC8d1lvD0p7ezl3OX+sTcY4YzCkRINIg0hiSIRQpFRjUINUg1SDWINYYlSCWINYo1yCWINYYlRiVGJUg1iDWKRcg1iDWINYg1hiVINYg1iDWINYpGBBVGJUhFyDXEFQY1SEVKVUY0ylTINA5kSDNMU4cmpZe5t35yCUVkot5hycc71zQgSMLRhfvXNaaxhjWm/de/9//3//f/9//3//f/9//3//f/9//3//f/9//3//f/9//3//f/9//3//f/9//3//f/9//3//f/9//3//f/9//3//f/9//3//f/9//3//f/9//3//f/9//3//f/9//3//f/9//3//f/9//3//f957/3//f/9//3/3XntvvXdaZ1trSyW9c+85UUZ7b4MUajX2bpt/c2rnPGM0hDyERINIg0yDTINQY1CDVGJUg1hiVINYgliDXIJYg1iCWINcgliDXINYg1yDWINcg1iDXINYg1yDWINcg1iDXINYg1iCVIJYgliDWGJYY1hjWINYg1SEVINMhEyDRKREo0CkPEpBGHN6exdr92YxSr13Ywx8b3NKrTW9dzlnnHObc9Va/3//f/9//3//f/9//3//f/9//3//f/9//3//f/9//3//f/9//3//f/9//3//f/9//3//f/9//3//f/9//3//f/9//3//f/9//3//f/9//3//f/9//3//f/9//3//f/9//3//f/9//3//f/9//3//f/9/vXf3Xr13GGO1UucUtU5zSikhiy0IIdVenH+8f7RurFHGQKVAhECFSIRMg1CCUINQg1CDVINUg1iCWINcgliDXIJcg1yCWKNcglyjXINYo1yDWINcg1ijXINYg1yDWKNcg1iDXINYo1yDWKNYglSjWIJYg1iCWINcY1iEXINUhFSDUIRQg0ikTINApDQoPbRqOXsPTlp3hBicdxhjay3fewgd/385ZzlnnHN7b957/3//f/9//3//f/9//3//f/9//3//f/9//3//f/9//3//f/9//3//f/9//3//f/9//3//f/9//3//f/9//3//f/9//3//f/9//3//f/9//3//f/9//3//f/9//3//f/9//3//f/9//3/ee/9//3/WWr13e285ZxA+nGtqIdZSe2s4Z3tztF5Ze/Z2i1VCMEI4hEiETEJIY1CDUINUglCDVINUg1iDWINYgliDXGJYglyCXINcgliDXIJYg1yDWINcg1iDXINYg1yDWINcg1iDXINYg1yDWKNYglSiVIJUgliCWINYYlSDWINYg1hiVINUg1CDUGNMg0ikRGIw5kDOVZRqBzExUlpzAQicdzFGMUZaa3tvemtZZxhjnHP/f/9//3//f/9//3//f/9//3//f/9//3//f/9//3//f/9//3//f/9//3//f/9//3//f/9//3//f/9//3//f/9//3//f/9//3//f/9//3//f/9//3//f/9//3//f/9//3//f/9//3//f/9//397b5xzOWc5Z5xznG9aY0kdKSHVVnpze3s4dxd7xTiEPINAg0ikUGNQY1RiUKNUg1SDVINUo1iDWINcg1iDXIJcg1yCXINcglyjXIJco1yDXKNcg1ykXINco1yDXKRcg1yjXINcpFyDXKNcg1yjWKJYo1iCWKNYgliDWINYpFyDWINYY1SEWINUg1RjUINI5UykQEEsjFFaf7VmpSB7d3x3CCHee1FGCB3eezlnWms5Z5xz/3//f/9//3//f/9//3//f/9//3//f/9//3//f/9//3//f/9//3//f/9//3//f/9//3//f/9//3//f/9//3//f/9//3//f/9//3//f/9//3//f/9//3//f/9//3//f/9//3//f/9/3nt7b9ZaWms5Z5RS5xy9dzhfvG+cc4QUe3taf5RuYzBjOIREg0hiSEFIglSDWKNYYlCDVIJQg1SCVINYg1iDXGJcg1yDXINcglyDXINcg1yDXINcg1yDYINcg1yDXINgg1yDXINcg2CDXINcg1yDXIJcg1yCWINcgliDWINYg1iDWINYY1SDWGNUg1hjVINUglBBRMVQxUhBNM5dOX+FJFt7Ki1rMYQQ917WWkope297bzlnGGO9d/9//3//f/9//3//f/9//3//f/9//3//f/9//3//f/9//3//f/9//3//f/9//3//f/9//3//f/9//3//f/9//3//f/9//3//f/9//3//f/9//3//f/9//3//f/9//3//f/9//3//f7VW3nucc7VWe28YY6UUm284YxBGtV4Yc9ZyxjykPMVIg0iDTIJQglRhUIJUoliDVIJUo1iDVINYg1iEXINchGCDXINgg2CDYINcpGCDXIRgg2CEYINghGCDYIRgg2CEYINghGCDYIRgg2CEYINgg2CDYINgg1yDXINYpFyDWKRYg1SEWINYhFiDWIRcY1ijXIJUQUjFUGI8QTApQdZynX+EGL173ntSSq41emspJb13nHNaazlnvXf/f/9//3//f/9//3//f/9//3//f/9//3//f/9//3//f/9//3//f/9//3//f/9//3//f/9//3//f/9//3//f/9//3//f/9//3//f/9//3//f/9//3//f/9//3//f/9//3/ee9ZaWmt7b9577z0pJa01OWfFFPdelFqcf9ZyYyzHRGM8YkRiSGJMxFijVIFQYEyCVIJUg1iDVINYg1iEXINcg1yDXIRgY1yEYINgg2CDYIRgg2CEZGNghGCDYIRkY2CEYINghGRjYIRgg2CEZGNgg2RjZGNkY2CDYGNcg1yDWINYg1SkWINUhFiEWIRcY1hjXINgYVggTGJMpEjmSOdACT06e/hqGGu+e0IIvXe1VkopOWecc3tvOWdaa/9//3//f/9//3//f/9//3//f/9//3//f/9//3//f/9//3//f/9//3//f/9//3//f/9//3//f/9//3//f/9//3//f/9//3//f/9//3//f/9//3//f/9//3//f/9//3/ee1prWmvee5RSYwz/f7VWxhicc913k1I5cxhzhCylPEM8pUyFUINQY1BBTIJQolTDWKJUpFiEWKRchFykYIRchWCEYIRgg2CEYINgg2SDYINkg2CEZINghGSDYIRkhGCEZINghGSDYIRkg2CEZINkg2SDZINoY2iDaGNgg2SDXIRcg1ikXINYhFiDWKRchFyEXGNYYlxhWKNgYlSkVGNEYzznQCpFOn9ae1pzlVbOOc0xvXNzTtdaWmtba3tvnHP/f/9//3//f/9//3//f/9//3//f/9//3//f/9//3//f/9//3//f/9//3//f/9//3//f/9//3//f/9//3//f/9//3//f/9//3//f/9//3//f/9//3//f/9//3//f5xzGGNaa7x3KCV6b2IMGGNaa2IIemebbxhrSj0iKKZIhUxDTENQY1RjVINUglSjVKJQo1SDVIVYhVyGYIVghmRlYGVghWCFZIRgpGSCYIJkgmSCaKRog2BhXINgg2CDYINcg2CDYIJcg2CjZGFgw2yjbEBcgmSCZIJkg2SCYINgg2CjYINcpFyDXIRcg1yEXGRYhFxiWINcYliDWGJUg1RjTIRIYzwoSVp/e39qMe89nGvfc5VShRSdcxhjnG8YX/9//3//f/9//3//f99//3//f/97/3//f/9//3//f/9//3//f/9//3//f/9//3//f/9//3//f/9//3//f/9//3//f/9//3//f/9//3//f/9//3//f/9//3//f5xzOWd7bxhjOGebczln7z0HHXNOWmu9dxlr6ChkJAlBZDilRKZQhFBjUINUY1CDVINUpFikWIRYY1iEWGRUhlSGVMhYyFinVIZUplyEXKRggmCCaIFkg2iDZKRopWjFaINghGCDYKRkg2CjZIJgYWBgYKJogmSCZIJggmSCYINkgmCjZINgg2CDXIRgg1yEXGNchFxjWINYYliDXGJYY1hiVGNUYkykTMVE7l05fxdre29aY2slzzm/e6413nd7a1ln91r/f/9//3//f/9//3//f/9//3//f/9//3//f/9//3//f/9//3//f/9//3//f/9//3//f/9//3//f/9//3//f/9//3//f/9//3//f/9//3/ee/9//3//f/9/e29aa3tvvXfnHDln1lrWWrx3ByGce11/LEUCGGUgxijGLKQs5jzGQMZMhUyFVGRUhVhkVIRYo2CjXIJQo0SkOMY0xzDINOpA6kjITMdYpVykYIJgg2RCZERoQ2RDZENkZGRkZIRkYlyDZINgpGSjYIJcYVijZIJgo2SCYKNkgmCjYINgo2CDYKRgg2CEYINchGCDXINcg1iDWGNYg1xiWINYYlSDUIRMITSkOLVulF5ab6UQ91a+d997zzlTSntremecb3tv/3//f99//3//f/9//3v/f/9//3//f/9//3//f/9//3//f/9//3//f/9//3//f/9//3//f/9//3//f/9//3//f/9//3//f/9//3//f/9//3//f/9/3nvWWlpr3nucc5RSjDGcc8YYSSmTUhlr81lGKKkwyCyFHMYgpSSkJMY0pTzGRKZMp1SGVIZYZFikYKJcxFTERMY8pSymJIYc6jDJNMk8qETHTKZUxlilXKdohmhlZERgZGBkZGRkQlyDYKRkg2CCXOVoxGCDWIJco2CjYKNgg2CjYKNgo2CDXKRgg1ykYINcpGCDXKRcg1ikWINYhFiDWINYg1SDVINQxVCDQChJYiR6f7Vee3O+d1trhRAyRpxv3ne8bxdfWmv/f/9//3/ef/9//3//f/9//3//f/9//3//f/9//3//f/9//3//f/9//3//f/9//3//f/9//3//f/9//3//f/9//3//f/9//3//f/9//3//f/9/vXdaa957e2/OOaUUWmsQQrVWvXdaa5xzOmtFFOsshyTJLMgsRSSGLGQkQyRkKGQshTiFPKdIh0yGVGNQhFSEVMZUpkymRIU0pixkIIUghRyGJIYoqDSoPKlERUSGTIZQhlRkUIRUY1RjVGNYxWRjWEJUY1iEXGNYhFiCVIJYglSDWIJUg1iCVINYglSDWIJUg1hiVINYYlSDVGJQg1BjUINUYlCDUGJMg0xCQKREQTAIPSk5Wnf/f849phhLKXxvtU6MKXtnems5Y3tv/3//f/9//3//f/9//3//f/9//3//f/9//3//f/9//3//f/9//3//f/9//3//f/9//3//f/9//3//f/9//3//f/9//3//f/9//3//f/9//3/eezlne2+9d5xzvXfvPQAA915KKXtvvnfHGIYQhxCHGKgkyTDJNMk4hzCGLGUohShkKGUsZTCGPIZAhUSERIVMhUymTKZIxkTGPKUwpiimIIcciBxoHIkkaCSoNKY4xzyFOGM4IThCQINIAEBCTIRUY1CEUGRQhFCEUINQgkyDUINMg0yCTINQg0yDUIJMg1CDUINQgkyDUINMg0yDSIRMg0yDTINIg0yDSMVMYjgoSc5ZSj1SWhhvc1Kdd753IQBSRrxvemf/ezhfOWfef/9//3//f/9//3//f/9//3//f/9//3//f/9//3//f/9//3//f/9//3//f/9//3//f/9//3//f/9//3//f/9//3//f/9//3//f/9//3//fxhje297b0ophBAxRnxv3nv3Xvdee28QQkMIyBAiAKYQhhRFGOowhyyHNIc0hzRlLGUoRCBkIGMYhByFKIUsZCxkMGM0YzhjOGM8hTymOIYwiChoHGkYSQxoDIYQQgwADGMYhCSDLGIsgjSDPEA0ITiERIREY0BDPGNAYzyDPGI8YzxiPINAYjxiQGJAYkBiQGJAYkBjQGJAYkBiQINAYkCDQGJAg0BiPIM8IDDFQGIspCyMSSk1OHN6d7VaIgRaa3tr7jXmFBdb/nc5Y5xz33//f/9//3//f/9//3//f/9//3//f/9//3//f/9//3//f/9//3//f/9//3//f/9//3//f/9//3//f/9//3//f/9//3//f/9//3//f/9/1lq9d3tvEUK+d5RShBC2VnxvnHM6ZwEAYwgiAMcQRAQjBIYUAxAkGEUkRixFLGYsZSSFIIQUgwxCCEIQIhBCGEIYYiBBJEIsISwiLCMsRShGIGgcaBBoCGcAhgQiAKUQMUa8e/5/3X95fy9iozAAIEEoYywhJEMoQyhiLEIsQixCKEIsQSxCLEEsQjBBLEIwQSxCMEEwQjBBMGIwQTBiMEEwYjRBMEEwQTCkOCAkYixBIMUs5izOSTlzlFqcd7RW5xgHGThfnG9ZY3prOWe+e/9//3//f/9//3//f/9//3//f/9//3//f/9//3//f/9//3//f/9//3//f/9//3//f/9//3//f/9//3//f/9//3//f/9//3//f/9/OWecc3tvnHPHGBBCMUbXWs45W2u9dwghnXNba1trW2t8b1tnW2tba1tvO3MZbxpzGnNbdzpzWm9Za1lrWWt5b1hrWWs4azlvOW86cxlzGncadzt3Gms6Z1tnvm9cY1tjXGf/f/9/vHv+f/5//X8Xc5p/9moWa3p3GGtadxdzGHcYdzl7GHc5exh7OXv3dhd393YYexh/OX8Yexd7F384fxh/F3/2evZ+F384fzh/F3/Vcll/F3M4d4MgtWJ7d2MUUk72WnJG91rnGL1zOmc6Z95/vXv/f/9/3nf/f/9//3//f/9//3//f/9//3//f/9//3//f/9//3//f/9//3//f/9//3//f/9//3//f/9//3//f/9//3//f/9//3/3Xntv1lq1Vp1z11rXWhlnfG9ba/heQwj/f/9/8EEJJaYUxhgIIQkhjTF0Tp1zvnf/f/9//3//f/9//3/9f9x7/n/+f/9//3//f/9//3//f/9//3//f/9//n/dd/9/33cSQt97/3//f95/3X+8f6w53X/+f/9//n/+e/9//3//f/9/33//f95//3/ff/9/33//f95/3n+9f99/3n/df91/3X84e5NmrEkHNaQoYiCjKCg57lH+f/1/YhjFKLx/vX85b8YYxRQPOntr3necb3xv+GL/f/9//3//f/9//3//f/9//3//f/9//3//f/9//3//f/9//3//f/9//3//f/9//3//f/9//3//f/9//3//f/9//3//f/9//385Z713e2/OOZRSIQQySltvvne+d1xr6ByGEP9//39CCFNOnXdbc/hi117wOWslQgBiAEIAYwDGFK4512a+f/9//3/ff/9/33//f99/3nv/f/97/nf+d/5//3/+f/9//398b0wp/3++exhnGGf/f/9/xiBac/9/3n//f/9//3//f/9//3//f/9//3/ff99//3//f99//3+de/hizj3oJAEMIRQhEGIY5ijORZRiOHObf1l7zUmDIJt//n9BGKQk703dfwAIrTmbc913nG8pIXtrfG/3Xv9/3nv/f/9//3//f/9//3//f/9//3//f/9//3//f/9//3//f/9//3//f/9//3//f/9//3//f/9//3//f/9//3//f/9//3//fxhjOWc4ZxBCOWffe9da5xxTSnxvGWMCAKcU33v/f6YYU06cd2wxrTXPOXRKtk6dZ95r/3O+a/hWzznIIEQQAwhFEAopr0GWXlpz/3//f/5//3//f/5//X/+f/9/3n//f9972F62WhFGGmvffyop2GLXYv9/vn//f99/W3v/f/9//3//f/9//3+dc3tvOmfwPSklQwwBAKUUbC0RQlNOvn/ef71/WnP3ZnJW7kVqNYw9OHMwUqQk/n/+f0EYYiDmLFl7OHNac2oxpRSEDM453ns6a713Omf/f/9//3//f/9//3//f/9//3//f/9//3//f/9//3//f/9//3//f/9//3//f/9//3//f/9//3//f/9//3//f/9//3//f713WWtZa713rTUYY757OWd7b3xvnXMJIUMIhhT/f/9/hRRLMRljAQDPMY0pbCXpGGUIJAgCAAIAZQxsJVM++VY9Z35vfWs6Y3NKrTUHIaQcYhjmLCk9bEVsRY5FbUFMOQkprjlTThhjfXNTSlROv3t1UjNOjz0rNSs50E3PUY1BazEqKcYYpRSlFColrjkyRhlnfHO+d51z11oRQkspCSEiDEMMIgxkEKYYSi2tPRBGIQx6d81F5yy8f95/IBjFLKQok2Y5d+5FvX+MNTFG/3t7b3tvnHN0Tv9//3//e/9//3//f/9//3//f/9//3//f/9//3//f/9//3//f/9//3//f/9//3//f/9//3//f/9//3//f/9//3//f/9/915Za7135xxaa+89pRS9d1trW2s7ZyMIpxQCAP9//38JJcccvnciAP9//3v/e79z33u/e79/n3M7Y1RCjiHoDCQAIwAjACIAYwTHFIwxzkF0XnRidGZ1ardqlmJUVvBFSzVRUpx7dFKnHCsljzWoGPpiXW8TSvFFElJTWpVm+G7WYrVetVpSTu9BazHoIKUUAQQBBEIIRAzHHGwtU0rYXn13nnv/f/9//3/ff99//38ACJx7CC1KOb1/3n9iIKUshCznNHt/OXfnJIw1rTXvPe89e29bbxlj/3//f/9//3//f/9//3//f/9//3//f/9//3//f/9//3//f/9//3//f/9//3//f/9//3//f/9//3//f/9//3//f/9//38XY3pv9169d3tvGGPfe2QM33udc0spAgBlDMgY/3//f885IgSdcwIAn3ePNSQEqRRnDIcMiAwsHdExuE48X55r/3v/f/9//3//f997nnN+bzxnG2P5XltnnXP+e9173X/2bik9IRRDGEQQTTFMKQMARQRlBCshGV++d/9//3+8ezlvWXM4bzlzWnOce71/33//f/9//3/ff557Omt0UvFF6SSnHEUQRBBEDOkgU07ff0MQ33+EHBBS3n/ef2IkhCylNMY0tW56fzlvGGd7c2MMrTVba1tvvndaa957/3//f/9//3//f/9//3//f/9//3//f/9//3//f/9//3//f/9//3//f/9//3//f/9//3//f/9//3//f/9//3//f1prWmu8d1prF2P/f5xzSy2+d31vyBhlDGUMhhDfe/9/ET6GEP9/AgCfcxNCRghoDIkMaASJBIkEqQiICGcERQRCBCAAIAAiAIYMqRDLFMsQ7BCqCMgIpwilCGIAYgRjDKckySynJIccqBwLJbE1hwyHCGYEhghEAKYMAQAhAMYYxhzFIOckxyToJMYgxiClHIUcZBRDFCIQQhRDGGQcRByGJEUgZSBEGCIUZBgQSp1/QhTef2McUlr/f1p/YyiEMIQ4QjDOWZt/k17GIM49e2+9dzpnnHM6Z9Za/3//f/9//3//f/9//3//f/9//3//f/9//3//f/9//3//f/9//3//f/9//3//f/9//3//f/9//3//f/9//3//fxlje2ucc845pBgpKXtzWm90Tn5vl06IDGcIRASGDP9//3+VUkME/3sjAFRGXWeIDIkIigirCIwIrAiLBIoEiQSIBK8xEUIBAEMEyBCICIsErQhrBIoEygxFAIUESiGWTocMaQyrEIoQqxRoDHAtbymIEIcMqBDJFJ9vZgiGCCQApxCkEMYUpxTpHAohCSXnJMYgpySGJKYoQiCTbmMshjRmOGVAZUBDOGQ0ISQhIFp/701BFLx/AAg4c91/3n+DKGIsY0CESKRAWH9RXnp73X96a1lneme9c3trGF+9d/9//3//f/9//3//f/9//3//f/9//3//f/9//3//f/9//3//f/9//3//f/9//3//f/9//3//f/9//3//f/9/GWOdb1pnc043Z0ktMEqmGFxvn3NvKYkMiAhFAIYM/3//f9daRAi/c2UI0DG/b2cEqgisDKwIzgytCK0IqwSrBIkEf2v/ezJCpgynCKoIzQyuCK4IawCJBEUAhgh8Z/9/BQCsCK0IzQzNDIoMcSmRLYgQ6xzKHG8tf2tFBKkQTyU0PvhWGV+fbz1nXWvYWjprtmITUgs1pizGNFl/hDSnPKlEhkyFTIVIpUCENCEken8oNYMcvH8ADBdz3X/df4MoYyykSCA8g0CTcll/mns3Z3pr3XObZ5tre2ubb3tr/3/ee/9//3//f/9//3//f/9//3//f/9//3//f/9//3//f/9//3//f/9//3//f/9//3//f/9//3//f/9/3ns5Z3tr7zn2WpNSKCmTUp13nnd/b2cIaAiJDCQApxD/f/9/GWNECDtjyBTIFP97BQCrDKwMzgyuCM4MrQisCIoEiQSYTv9/vnPHEIcIqQjOEGwAzwxrBGgAhwivLf9//38FAKwIzgitCM0QigiSLXAtiRBnDKkYVUr/f2cIZwiICMkQjS1kCGcMJQRnDEUM8D2FFKggZhgiECk1vX/GLGYo6zzIQMhExzzoPMc0hSSdf4QcpRx8ewAMGXO9f95/QyCEMGM8pUiEOIxROHdZc9179lo4X71ze2d7a3tvGF//f/9//3//f/9//3//f/9//3//f/9//3//f/9//3//f/9//3//f/9//3//f/9//3//f/9//3//f/9//3+9dzpnvXOcb1prnHe8e1JOjTU7axxjJgCqEIgIZwinEP9//3+dbyME2FYrIUQE/3smAKsMzRDODM8MzgzODKwIqwiJBKkQ33f/fxE6qAzrEA8VrQjOEIwIqgxFAH1n33d+a6oQzQyuCM0MzQyrDJItkTGJEIcMZwzaWv9/6hiHDGcIRAD/f20taBBHCGcMZgy+cyslAwRmEGUQjTn/fyoxhxxHHMowyTDILKgoyCinJP9/ZRjpJBlrQhA6c99/339DHKUsx0CmQOc8pTC8f1lzrTVySoste2ucc5xzWmv2Wv9//3//f/9//3//f/9//3//f/9//3//f/9//3//f/9//3//f/9//3//f/9//3//f/9//3//f/9//3//f1pre2t8bwgdIQTNOVFK/n8YY55z8z2JDIoMaAiHCIYM/3//f793AgBURo4tAgD/e4gEqwysDM4MzgzPDK0IrQiLBIkEJQD/f/9733NlBOsUigjvFGsErAyIBEQA/3v/f7lWiQysCM4MrQjNEIsIki2RLakQiBBGCD1n/38sIYgMhwwLHf9/t1ZpEIoUaAxGCP9/lk5nCMoYJAQRPv97MkKpFEgMiBSpHIgYiBRnEMkc/39mECstVVICDHx333//fyMUpihkKCpBpiwIMdZiGWvvPaQQSil7b1prnHNaazhj/nv/f/9//3//f/9//3//f/9//3//f/9//3//f/9//3//f/9//3//f/9//3//f/9//3//f/9//3//f/9/OWd7b3tv3nebb7VahBQAAL57PGcMHcsUigxHBIgMZQj/f/9//38CANA58TkjAN9zLRmqCM0MzgzvEM8MzwytCKwIigRnBJ9v/3//e88xZgCKCKwMrAyKCGcE8TX/e/97NEJoBM0MrgjNDM0MqwySLZIxiRCHDEUE33v/f9E1RQRFBPI933u/d0cIJwSqFE0l/3//e2cEZwQkALdO/3eWSqoMrAyrDMsQyxSqDIkMLSG/d0UI0T2wOSMIn3v/f/9/RBSGHKgohiSGIMcklVp8c+89fHN8c99/GWcYY5xzemu8b/9//3//f/9//3//f/9//3//f/9//3//f/9//3//f/9//3//f/9//3//f/9//3//f/9//3//f/9//3/3XpxvUkYAAEop9l6bc95/fHN9b2cEqgyJCGgIRgSHDP9//3//fwIAKiF1SkQAv2+QKYoIrAzODM8M8BDODM4MjASKCGcENUb/e/97vm+oDOsUigisEGgERQC/c79z/3stIYoMrQzODK0IzQyLCLMtkS2JEGcMJQT/e/97VEZlCGYIv3P/f/9/RwgGAEcI2Va/b/97RgBnAEYA32v/cxpTJwCsCKwIDg3NDMwMiQixLT5nRQh2TiwpAQDff/9//39DDIYUZhSoIIcYpxgKJZ1zfG+cc3xzGWvWXhFGnHN6a1lj/3//f/9//3//f/9//3//f/9//3//f/9//3//f/9//3//f/9//3//f/9//3//f/9//3//f/9//3//f/denG+ccxhj916tNQchrTV8bxpfZwhoBMsMqgwlAKcQ/3//f/9/AgDIGNhWZQR+Z/M1iQTNDM4M8BDPDO8QzgytCIsIaAhuKd9z/3v/f0wlqRBoBIkMZwRFBP97/3v/f8sUagjODM4IzQjNDKwMsy2SLYkMiAwkAP9//3/6XmUIIwTfe/9/33fKGKoQJAD/e/9//3uHBCQAJADfb/9zv2uKBKwEzgTuCM0IqwSKCNMxHF9GCPpe6iACAP9//3//f2QMhgypFIgQ6hxmDAshnm/xPacY6SQqLZVaazGcc1lnOF/+e/9//3//f/9//3//f/9//3//f/9//3//f/9//3//f/9//3//f/9//3//f/9//3//f/9//3//f713Wms5Z+cc5xzvPRdjGGO9d3xrl06pDIoMqgiJCEYEhgz/f/9//38CAKcUGl8kALhOuU6KCKwIzgzPDPAQzgzODK0IiwhoBGcI/3f/f993/3slAIgMiAwEAI4t/3/fd/9/iQxqCK0IzgzODKwIrAizLbItiAhGBCUA33v/f1tnIgBDBP9/3nf/f20pRgREBP9//3v/e+oYRgRmBP97/3t+Y2oIrAitBM4IrATNDIoIV0ZWSkYMXGuGFCIE/3v/f/9/QwCmDGcE7BSpDIgM6xhdZztnfHNcc/hmnXu2Xlpvems4X/9//3//f/9//3//f/9//3//f/9//3//f/9//3//f/9//3//f/9//3//f/9//3//f/9//3//f/9/vXc5Z845nXP/fzhnrDUhCNZaO2fRNaoQigirDIkEZwSGCP9//3//fwIApxBbY0QEdkb8VooErQzODPAQ0AzPDM4MzgiLBIoIBAD/f/9//3v/e1RGAwBnDCQAvnP/f/9//3cmAIoIzgzOCO8QrAjNDLIp0zGICIgIJAD/f/9/v3NDBIUM/3v/f/532FZEBEsl3nf/f/9/rzFFBIYM/3v/f59raQhrCM4MrgjODM0Migh3SjVGRQiec2QMQwT/e/9//3tkBIYIDRWrCMsMqQhnBNlW2FpMKY058EW1Xhhrem+ccxdb/3v/f/9//3//f/9//3//f/9//3//f/9//3//f/9//3//f/9//3//f/9//3//f/9//3//f/9//397bzlntVbGGIMMD0JZa713vndcZ00hqgyqCIoIiQhGBIYM/3//f/9/IwRkCJ5vRADyNT5figisCM8MzwzQDM8MzwytCIwIaQQlAJ5v/3//e/9733vJGAMAhhD/f953/3t+ayYAzRCtCM4MzwysCKwIsymyLYkIZwgkAP97/3v/f2QIhAz+e/5//Xf/eyIA1lb/f/9//38zRkUIpxT/f/9/n3MnBGsMrgytCM0MrAxoCLpWsDUkCL97QwgiBP9//3v/e2QApwSqCKwIqwjLDKkIuE59a1xvKi0ZaxBKQgy9e5xzlE7/f/9//3//f/9//3//f/9//3//f/9//3//f/9//3//f/9//3//f/9//3//f/9//3//f/9//3//fxhjnHO9d/heMUZrMQghCCE6Z31ryRDLDIoIqwyJBGcEhgz/f/9//39DBEQE33dlBG4lv2+KBK0MzwzQENAM0BDPDM4MjAhpBGgIdUb/f/9//3v/fztn8kH5Xv9//3/fd9lWaQisDM4MzgjvEKwEzQyzKdMxiQiHCAMA/3//e/9/YwilEP57/Xv+f/9/AgD/e/9//n//f5ZSIwQrJf9//39caygIrRTPEI0I7hSLDGgI+15NKSME/38BAGMI/3//e/93pgiHBKsIrAjNDKsIqQgTOp5vnnNkEOckUk5ab717e2+bb7xz/3//f/9//3//f/9//3//f/9//3//f/9//3//f/9//3//f/9//3//f/9//3//f/9//3//f/9/GGOcczlne29ZZ3pv3XsYY997XWepDKoIqwirCIkIRgCGDP9//3//f2UMIgD/e0UECxnfc4oErAjPDNAM0AyvDM8MzgitCGkEaAhtJf9//3//f997/3+/e/9/3nv/f993NEJpCIwIrgjOCO8MrQisCLMp0y2qCGYERQD/e/97/3+EEIQQ/3/9e/9//3uvNf9//n/de/9/114jBK41/3//fxpfSAitFK0MrQjNEKsMZwRdY+oYQwT/fwEAZAj/f/97/3uGCIgIrQxrAM0MzAxnABQ6XGPoGHxzfHd7c3t3e3M4Zzhj3nf/f/9//3//f/9//3//f/9//3//f/9//3//f/9//3//f/9//3//f/9//3//f/9//3//f/9//3+1Vr13e2+cczln3ntZa3pvOmeeb6gMqwyKCKwMiQRnBIYI/3//f/9/hRAiAP97ZgipDP93aQStDK8M0BDQDNAMzwzPDK0MrAwmAAoZ/3//f/9//3//f99//3//f/9//3+PLWkIzRDODM4I7xCsBM0Isyn0MaoIiAhlBL9v/3//fwcdgxD/f/9/3Xf/f/9//3/ee/9//386ZyMEM0b/e/9/l06KDGsIzgzODM0MqgiIBH5n6RRDAP9/AADGFP9//3//e4gMaAyMDGwEzhDMDMoM0S2+b/A5CCHmHEothBS0Vntv/3+cb/9//3//f/9//3//f/9//3//f/9//3//f/9//3//f/9//3//f/9//3//f/9//3//f/9//3//f5RSnHOcc5xznHM4Z7x3Wmv/fztjhwiqCKsIqwiJBEYEhgz/f/9//3/HFAIA33dlBKgM33NpAK0IzwyvDNAMzwzwEM4MrQyrDEcEZQj/e/57/3//f757/3//f/9//3//fywhSATNEM4IzwzODKwErAi0KdMtqgyICGYE+Fb/f/9/rDFBCN17/n/+f797/3+ed/9//3/+f9daJATXVv97/3vxNYoIjAStBBARiwCrBIgEv2fIEGQA/3chAMgY/3//f/9/RwxpDGsIzxCtDKsIqgjJEFxjvnNaa7VaGGe8e3tzvXf3Wntr/3//f/9//3//f/9//3//f/9//3//f/9//3//f/9//3//f/9//3//f/9//3//f/9//3//f/9/9157bxBC5xwIIQghpBTvPRlfnm+HCMsMqgirCIkEZwSGDP9//3//f8cUIgC+b4YIqAzfc0kArQzPDNAQ0AzRDNAM0BCuDIwIyxQDAN93/nv/f/9//3//f/9//nv/f/97yhSrDM0QzwzOCO8MrATNDLMp9DGqCKkMRQB1Rv97/3/vPSAEe3P+f/9/2F6ONVNO3nv/f/9/U0oiAFxn/3v/dywZywysDK0IDxGKAKoEqQifZ+kQZAD/eyIACR3/e/9//39nDGkMzhRsBK0MzBDKDOoUv2/XVrVWSSlSTlFKOGd6a1pnnG//f/9//3//f/9//3//f/9//3//f/9//3//f/9//3//f/9//3//f/9//3//f/9//3//f/9//3/WWntvrTWbc/9/nHNaa1trv3cbX6gMqQiqCKoIiARFAGYI/3//f/9/xhgiAH1rhwiICP93aQCtDK8M0AzxELAIsQzRDK8IiwhoBCUAXGf/f/9/3nv/f/5//3//f/9//3+IDKoMzBDODM4IzQjNDKsIkSn0MaoMZwSICIcI/3//f3RSAACUVu89zz3XXv9//39zUjFGWmvoHCIA/3+/b/97RgBoBMwQzBCKBKoIygxGAP93yBCGDL9zZAgJHf97/3//f2QIqAxqAK0IrAjMEOwUiAhcZ9dWdE4XX9VaOWd7b3pre2s5Y/9//3//f/9//3//f/9//3//f/9//3//f/9//3//f/9//3//f/9//3//f/9//3//f/9//3//f3NOe29zTntvWWv/f713nXM7Z1xnqAzKDIkEqQhnAGYEhgz/f/9//3/HGEMEXGeoDGcI/3dIAKwIjATPDNAM8RDSEPIQrwytDIkIRwSYTt9733v+f/9//n//f/9//3//f4gMqxDMDO8MzgjuDK0MzAyRKRU2qgiqDIgIqQz/e/9/OmdjEL17nXvff/9//3//f95/3n+9d1JKQwiec/9/v2+pDKkMqgzLDKoM7BSICKkM33OoDIcMv3NEBCod/3v/f/97hAiHCMwMrQjNDIoIiQjJEP9711Z8b4wxYwxjDBhje2/dd3tr/3//f/9//3//f/9//3//f/9//3//f/9//3//f/9//3//f/9//3//f/9//3//f/9//3//f/9/tVb/f5xzzTXFGGMQxhgZY51vXGdmBMoMygyqCKkIhwinDP9//3//f8gYIwBcZ6gMiAj/d0gA7RTuEK0MrQiMBI0EjQitDKsMiQwlABNC/3//f/5//n/+f/9//3//f/97iAiKDMwQzgjPCM4IzQysCJIp9DGqDIkEiARHALlS/3t9bwAA/3//f/9//3//f/9//3//f957tVZDCP9//3+XTiUAyhBoBIkIqgyqDEYA6xT/d0UERQR+a0QECh3/e/97/3tkBIcIqwjuDKwIqwyqDIcIn2//fzlnUkrdd7xzrTVZZxdfnG//f/9//3//f/9//3//f/9//3//f/9//3//f/9//3//f/9//3//f/9//3//f/9//3//f/9//3/3XntvMUZ7b/9/nHPee4wxnnN9Z4cIqQiIBKkIZwRmBIYM/3//f/9/yBhEBBtfyRSHCP97RwCJBIoEqwjMDA4V7RDMDIsIigyJDGcITSn/f/9//3/+f/9//3//f/9//39oCKsMzQzvDM8IzgytCM0MkyX2NasIywyqCIkIDBn/f55zAQT/f/9/3nv/f/9//3/+f/5//38xRkMI33v/e6gQiAyIDMoQyxDLDMsMRgCICN93qBDpGH1rRAQrIf9//3//e2UIhwSsCIsA7hDMEIgIDB2fb40xrjVqKQ8+ay1SRntrWmecb/9//3//f/9//3//f/9//3//f/9//3//f/9//3//f/9//3//f/9//3//f/9//3//f/9//3//fxhjGGMxRs45OGP3Xu89zjk6Z1xnqBDKEMoMygyICEQAZQj/f/9//3/pGCQEGl/JFIcI/3dGAKkI6xCJCGcAZwSJCIgIqhBoCGcIJQQKHf9//3//f/5//n//f/9//3/fd2gEigzNEM8IzwjOCM4MrAiTJfYxrAzMDIsIighHABtbG2NECN9//3//f/9//3/ef/9//3//fxBCIgT/f1tnhwwDAAMADBmpCKoIiQjrECUA/3unDKcQO2MkBCsh/3//e/97ZQSHCKwIrQiLBMsMyhAsHZ9zvnNaa1pr9168c957GGO9c1pn/3//f/9//3//f/9//3//f/9//3//f/9//3//f/9//3//f/9//3//f/9//3//f/9//3//f/9/9169d957GGPOOTFG915ba3xvfGtlBIcIiATKEKgIhgiFCP9//3//f+kYRQjZWuoYhwj/e0YAJQDSMRtb+lZ2Rm4lqAxmBKgMZghFCKcUvnf/f/9//3//f/9//3//e/93RwSrDM4M8AzPBM8MrgiuDJMlFzasCM0MSQCLCGkEyhSPLWYQXG//f/9//3/ef/9//3//f/5/EUJDCFxrQwSwNflW/39/Z/97/3f/cz1bqAy/c6gMCh07YyMAKyX/f/9//3tmCIcI7RBqAM0MqwyICPI533cJIXtv915Za1lr9l45Zzlj/3v/f/9//3//f/9//3//f/9//3//f/9//3//f/9//3//f/9//3//f/9//3//f/9//3//f/9//3/3Xjlne2+bbxBCSilrLRhjGWOdbxM+qAyoCIcEZgREAIUM/3//f/9/6RxEBNhW6hiHDP93RQAtIRxb/3v/e/97/3vfd993PGOPLSMAQwi9d/9//n+7d/9//3//f/9733NIBIoIzhDPCNAIrgjOCK0IlCn3Ma0IzgzNDKwIzBAFAIgMZgxca/9/3nvee/9//3//f/5//38yRs8533v/e99333Pfd/97/3McV08hygwDAP97hwyoEBpfJAArIf9//3//f2YIiAirCKwIrAzLEMoQ8jlcZ64133uLMf9/1Vr3XrxzvXN7a/9//3//f/9//3//f/9//3//f/9//3//f/9//3//f/9//3//f/9//3//f/9//3//f/9//3//f1prnHN7bwghemtaa1prbDGdc55zEj6ea7hKsCmnCEQAZAj/f/9//3/pHGQIuFILHYcI/3tFAGcEyhBnBGcENULfd/9//3v/e/97/398b/9/3Xv9f/9//3//f/9//3vfd0cAqwzODPAMzwTPCK4IzgyUJRg2rQitCBAVzQyKBOwUJQBmDJ5z/3//f/9//3//f957/3//f/9//3v/f/9//3/fd7lSqQwmAKoIqgiIBIgI33NmCOkYGl8jACwl/3//f/97ZwyICMwMiwTtEKoMiAw0Qp1vphSmFCEIpBQIIbxzWWcYX/9//3//f/9//3//f/9//3//f/9//3//f/9//3//f/9//3//f/9//3//f/9//3//f/9//3//f/9/nHOcczhj915ba5xzWmtzTnxzOmfXVjxjGlu4TnVGri0pHb53/3//f8cUIgD5WgodqAzfc0YAZwSJDIkMiQgnACcA7Bg2Qt9333f/f/9//3v/f/5//3+9d/9//3v/f79zSATMEKwIzgjOBM8MzgyMCJQp1i2uCO8QrQgPFYsEqwxnCAMA/3/fe/9//n//f957/3//f99733v/e997l05nCAQAiAiJCGgAzAxoAKkIhwSfa6gQyBT5WmUI6Rj/f/9//39FBIkMigjtEIkEyxCpDLdSW2edc1prvXe8d/5/OGN7bxhj/3//f/9//3//f/9//3//f/9//3//f/9//3//f/9//3//f/9//3//f/9//3//f/9//3//f/9//3+9d3tvWms5Z953nHOcc5x3vXdba5VOGls7X/lSMz7PMc4x/3//f/97CB2EDLZSyBSnDN93qQyJDMwQyxBpBGoIaghqCEcEJADpFNdW/3//f/9//n/+f/9//3//f/97/3+pDCcA7hTOCK0AzgysCK0ItCkXNs4MbAAQFawIqwjLEEYEyRjfe/9//3//f/9//3//f1tn/39+b00lJABmBKoQqgyqDGgAqwjMCKoIiQSICJ9ryRTIFBpfZQjpHP9//3//f2YIiAxpBMwM7BDLEKkQPGNbZzFC915Za3pvKSWcc5tvOWP/f/9//3//f/9//3//f/9//3//f/9//3//f/9//3//f/9//3//f/9//3//f/9//3//f/9//3//f/9/GGN7b8cYCB3nHK05Wm8QRt9/lVJTQvla+VZUQo0pjS3/f913/3/uOUslOmMqISsdPWNnBGgEigyKCKwMrAyMDGsI7RQlAGYIAgAiAIwt/nv/f/9/3Xucc/9//3+/c/M5qgyKCO0M7gzuEKwIiwi0KdUtjAjvEO4QiwTNEEYARgSPMf9//3//f/9//3udb/9/XGfpGEUERgRnBKoMaQRoAIkEzAysCKwIqwiJBGcAf2fIEKcQO2NlCMgY/3//f/9/RQiIDKsIqwirDMoMZwhdZ1xr91pzTq01SSmDEL133ntzSv9//3//f/9//3//f/9//3//f/9//3//f/9//3//f/9//3//f/9//3//f/9//3//f/9//3//f/9//3/WWntvvXO+d957Si3GHBhnWms6Z20p8TV1RlRC8DWMLf9//3/+e801jTGcaxE+VEKfay4dyxDLDMwMqwysDIsIEB32ObpSVUIsIQkZxxRCCOYc/n//f/9//3++c/9/v3MkAOwUqwirBO0QqwirDNQtFzrNDO4QagDuEEgAqgxmCP9//3//f953/3/fe31vhhAkBAMAJQDKEMwUaQTMDA4R7gysBO4MrATuEIkEaAReY+oYhgydb2QIyBj/f/9//39mDGcM7BCKBKoIqQwsHb9znnP/f713e3O9ewglGGNba3xvvnf/f/9//3//f/9//3//f/9//3//f/9//3//f/9//3//f/9//3//f/9//3//f/9//3//f/9//3//f9Zae28YX2sp6BzWXntzlFZKKb13zzWvMa8tETbPMYwp3Xf+f957jC1KJVtn8Tm3Tp9rl0YcV9tS9DHsEGkEqwjMDOwQJgDRMTM+jy1LIWwtpBClFEkp/3//f/9//3/fe7hWiAiqCKoI7AyqDIkIkSmzLasIigTNDKsIywxnBF1n/3/fe/9//3/ed+gYAgBEBEUEDBloBMsQqwisCK0IrQStADEVzgisBO4QqwhoBDxbKx1lCJ5vRAimEP9//3//f2UMhwxoBO0QyxCpDNExO2MqIccYMUYXY917vXu9e1trvXf/e/9//3//f/9//3//f/9//3//f/9//3//f/9//3//f/9//3//f/9//3//f/9//3//f/9//3//f/9/Wmt7b1trWmd7b5x3MUpBDP9/OWdbaztj+VZ0RhA6rTH/f/9//3+tMa4xfWvQNZZKGlvZUj1bn2O/Z39fPVdWOi4ZZwCpCGcAiAhEAAodGV//f913zjkgBBdj/3//f/9/33uXTsoMiACpCKkIqQyRKfQ1zBDNEIoEqgipCBtb/3//f/9/vXdrKUMIjjG/c35ryhhHBKoMiwiLBM4IUhXwDK4AzwjvDK0E7xCLCIkI2lKPLUQA33cjBIYQ/3//f/9/hhBnCKoMzAyJBIgI+lr/exlfvneMNYw1YgwXY3tve298b/9//3//f/9//3//f/9//3//f/9//3//f/9//3//f/9//3//f/9//3//f/9//3//f/9//3//f/9//3+cc1prnG+tMaUUKSmUVtZe92L/f/haO2P4VlNCjClrKf9//3//f2wtrjW/c/A1+VbYUvlSG1dcW11fv2ffa55fXFu/Z1Y+DRlnBIcIdUrfd/9//3//f2otpRhrLVpr/3//f993PFtVPrEtbyUtHbExkSlpBGkEzBBGALlO/3vfd753915jDEMIU0r/e59z/3/fd6sQiggPFe8QzgiuBPAI8QgSDc8IzwytCKsIaQSYSvI1RADfdyIAZAj/f/9//39lDGcIqgzLDKoI6xQbX7dSrjFSSikl3Xv+f5xzOWfWWv9//3//f/9//3//f/9//3//f/9//3//f/9//3//f/9//3//f/9//3//f/9//3//f/9//3//f/9//3/ee957GGO+dykl/397bzFKKSkpKXNOOmc6Y/hadEoQPq0x/3//f/9/SymuNZ1vETpbY9hSt0o7X55nnmdcW31fnmOeY31fXVs8WzQ+TCH/f/9/3nf/f/9/WWtjDCklSynPOf9//3v/f/pWdUIzPlVG+lobW9IxLB1FAF1f/3vfc/9/CB1CBEMIAQD/f/9//3/fe/9/uU5pCKsIzgzOCPAM8AjwCM8E8AzPDK0IiwSJCFdCNEIkAP9/AQBkDP9//3//f4YQZwiJCKoIyxDrFL9vv3M7Z7VWSi0oJSglOWu9d9Za/3//f/9//3//f/9//3//f/9//3//f/9//3//f/9//3//f/9//3//f/9//3//f/9//3//f/9//3//f/9//3/3Xntv5xwIIYwxtVacc3NOW2s5Yzpn11pzSq4xjC3/f/9//38pJa0x/3vONTpj11LXTjtfXGN+Z79rfmN9X31fv2s7X9dOU0LwOf97/nf/e/9//3/+ewAAphBlCGUI6hi/c/97/3v4WvA5U0a1UjlfDzrOMZtn/3v/d1lfxhAgAGMIQwinGP9/nXP/f997/3//e4gMqxDMEO4QzgzvDM8IzwzwDK4ErQTuEKoIkS23TgIA/38iBAEA/3/fe/9/hwxGBGgEqgxoBBM6fmvPNUMID0Kbc3lvm3N5b5pzF2P+f/9//3//f/9//3//f/9//3//f/9//3//f/9//3//f/9//3//f/9//3//f/9//3//f957/3//f/9//3//fzln3nt7c3tve2+cc3NO5xy9d5xvOWPXWnNK8D2MLf9//3/ee0oljC3/ezFC/391SvlafWefb79vfmN+Y59nn2ddXztfGVsROmsl/3//f953/3//f/97KiFkBCMAhwyHDCUAVEr/f/9/U0oQPnJKtFIwQhdb/3v/f9ZSjCXwNTI+Mj5MJQol/3//f/9/3nv/f1xnZgSqDO0UrAysCM4MEBHwEK4E7wjOCIoAaAROIfpaIwT/fwEAQwj/f/9//3+IEGYE6xSqDIgIG1u/c/ha/3+1VkkpgxAWY3lvmnObc/9//3//f/9//3//f/9//3//f/9//3//f/9//3//f/9//3//f/9//3//f/9//3//f/9//3//f/9//3//f/9/e29aazhn3nucc6UUxhicc/devXdaZ7VSlE4QPo0x/3v/f/9/AQCFEJ1zIwR9azNC+lo8Y35nfmd/Z35jn2efZ59rO1s6XzI+zjG9b/9/3nf/e/9/1lbwOZZOdUZuKcoQBAAlBAshv3f/fyME8DlTRs81/3//e68xjy0UOphKd0bzOfI5bi1ca/9//3//e95zVEKHBKoIqwjNDM4M8BCtCIwArgQREa0EiwjLDE0hXWcjAP9/IgQBAN97/3+/cyQAyRRHBMoQyRC/czNCIgAIHZRStFb2Xt17F2P1Xv5//3//f/9//3//f/9//3//f/9//3//f/9//3//f/9//3//f/9//3//f/9//3//f/9//3//f/9//3//f/9//3/eexhjnHOUUucc1lqUUowxzjW+d1pn11p0ThA+jTH/f/9//39LKa81O2eFDL9zhxCHDE0hdkafa99zv29/Z39nfmNdY9hSdEbwNVNGnGv/f/9/fGsxPnRK+Vr6WpdKuE5WRtE56hyoFJ5v/39lCI4t/3ueaywdsS02QttSu1LdVtxSV0axNZZO33P/f/97nWcSNhQ2cCHtDK0IzgzOCO8MEA3vDK0ErAisDMsMqQy/cyMAW2voHCIEv3f/f/9/hwwDAMoQBADZVlxjfWt8a1JKpRRqLRdjOGdZa1lr/3//f913/3//f/9//3//f/9//3//f/9//3//f/9//3//f/9//3//f/9//3//f/9//3//f/9//3//f/9//3//f/9/tVbde9ZaMUZzTpRSGGM5Y1pne2sYX3ROzjWtMf9//3//fwoh0Dl9b/E5/3/JFKkUZgipDKkM6xTTMT5fv2+fa35jG1u4TjM+TCXxOVNG8DnwOTI++FZcYxtbXWP6VrhOVUp1TvE9ji07Z1NGU0J9Z4cMiAwFAGgE7RiLDJQtOD6ZTjVCbiXxNTM+VD4SNvIxVjodU39f/1LWKRARrQTOCM4MrQTNDMwQJgBmBP9/ZQwSQkolAQDfe99733dmCKgQqAyGCBtffWueb1tr91q9dzhnOGc5Z717WWvde/9//3//f/9//3//f/9//3//f/9//3//f/9//3//f/9//3//f/9//3//f/9//3//f/9//3//f/9//3//f/9//39aa1pre29aa1pr/3/ONeccOmd7a1prlFLvOa0x/3//f/9/CiUSQtharzX/e7hSHF9eZ/M5yhSICMoQ6xQuHZAln2efZ/pWdUJUQjM+EToROrZO2FL5VlxjXF9dX/pSPF9URlNGMkJTRmwp11J8Z/A1VELRMfpW21bUMTc+Dx1IAEcEyhCICAsZ0DERNjM2uEocVz9bP1seU19bf196Ou4MDxHNDO0QqwxnBKgM/38CAM85rjECAJ5z/3//f4cMZghEANAxnm+db3xrrTF6a1pr3Xv2Xv5/F2P/f/9//3//f/9//3//f/9//3//f/9//3//f/9//3//f/9//3//f/9//3//f/9//3//f/9//3//f/9//3//f/9//3//f/9/GGNaa7135xwpJZROUko6Z5xvWmvXWhA+rjX/f/9/vnf/f/9/dEoSQv97VUoaXxtfPF+fa993uU7rGGcELR0lAMoQbyU0PtlSt040QnVGdUY7XztfXWN9Z59rG1e4ThlftVIQPqwtOWM5XzE+OV9SQrZOlUYbWxtbXmMcW39nulKYSm8lyBBlBIUEZQDqEMoMsil4PptGvEb9Tnk+1CmrBKwIaQCJBIgIhwhcZ8gUxxS+c993/3++c/9/pxCGDIYIOl86YykdnW/vPZxzvXdab1prvXeUUv9//3/fe/9//3//f/9//3//f/9//3//f/9//3//f/9//3//f/9//3//f/9//3//f/9//3//f/9//3//f/9//3//f/9//3/3Xlpr1loYY1pre28IIZxvfG97axhfc0quNf9//3//f/9//3++d3xr/3t1SrdS+VobXzxjPF9dY35nPV/ZUrEtqQzJDKgIqAzpFFRC2VY7XztfG188X31jG1ddXxpbtk61TpRK/nc5X80tc0YXV/9ztU74VrZOW19bXztfXF88X7lS2VLYUvhSGVeVRjM6TiEMFewQzAzLDIkEqgjLCIoE7BCKCKkIyRADAH5rXGedb/9//3+/d/9//39EBGUIbCWca3tnMUJKJd57WWu9d5xzWmtaa957/3//f/9//3v/f/9//3//f/9//3//f/9//3//f/9//3//f/9//3//f/9//3//f/9//3//f/9//3//f/9//3//f/9//3//f3tzOWe9dyklCCEpJXxv1lZzSr1zvXNzSu85rjWtMWstrjVKJa41GF86Z3RKlU7XUthW2Fb5WvlWGlsaWxtbHFtdX9pS8jXqFIcIZginDKcMjilVQtlSG1tdYxtXt0oaW99z/3e2TlNCc0KVSjE+lErdb/9zOVu1ShhXGVcZV/pa+lq4UthStk7XVvhS+Vb6VhxbHFvbUlZC0jEtGcoQqQhoBEYAZgBFAOkUt1JTRmQIQwRECGQIQwQiACMEpxT3Wt53phCUTlJGSiWEEOccWm+8d9Za/3//f/9/vnf/f/9//3//f/9//3//f/9//3//f/9//3//f/9//3//f/9//3//f/9//3//f/9//3//f/9//3//f/9//3//f/9//385Z5xzOWdaazlnhBBzSlNK7zk5Z71zU0rwOe85rTXuOc45MUZ7a99733f/f/9//3v/f/9333e+b75vnmt+Zxtb+lLZUhtb+lY0QkwhyBDJFOkU6RSPKdhO/3P/e11j2lK4TrhOuE63TthO2FKVSrZK+FZ8Z/97/3e9azpfGlv6Wvlat1K2TpVO11LXUrhS2VL7VvtaPWOea99z/3ffb99v/3v/e/97n2//f/laRASGEAIAQwSGEGQIyBgrJb1ze2v/f3NOYwwxRpxznHOcdzlrfHP/f/9//3//f/9//3//f/9//3//f/9//3//f/9//3//f/9//3//f/9//3//f/9//3//f/9//3//f/9//3//f/9//3//f/9/3nv/f7139157b3tv5xjfe5xz/3sRQntvfG8YX9ZWlVJySpNOMEIQQjFCUkYxQpNKU0aUSpVO11b4WjpjO2N8Z55n/3P/e/97/3v/f/9333P/e/93XWe3TtExLB2HCEUARwCsEMwQcSXTMfxWHFscVzxbG1e4TtlS2E6WStdOfmefb993/3v/f/9//3//e/9//3v/e59vXWcbXxpb+FbYVrdOl0YUOjRCMz7QNRI+jSkKHUsl8DmOMSohbC3HFLdWvXOkECEACCHnHPdehBCcd5xz92L/f/9//3//f/9//3//f/9//3//f/9//3//f/9//3//f/9//3//f/9//3//f/9//3//f/9//3//f/9//3//f/9//3//f/9//3//f957/39SSt57rTWdcxhjW2vWWt533nc6Z5xvGF/4Xvde9lr2WtVWtVKUUtZW1VL3WtZW11bWUtdWtlK2UrZOtk63TtdOlUqWSrdO+Vb5WpZOt1IaWxpbuE7xNUwhyhAOGawMawjNEM0QzBCKCKsMkSk1OtpO+1YcW9pSuU7ZUrhSuE64TpZKlUqVSrZOt1KWSpZKl06WTrdStk62TnRKlkqWSlRCVUaWShI+M0ISPvE5zzVMKY4xrzXPNddWvndjDL1zvXd7b6w1EEI6a3xze285Z/9//3//f/9//3//f/9//3//f/9//3//f/9//3//f/9//3//f/9//3//f/9//3//f/9//3//f/9//3//f/9//3//f/9//3//f/9//3+9d957e29aazJG3ntaZ953pRCMMf97nG/3WntrWmc5YzhjOGPWWvda91rWVrZS11bXVvha2Fb4Wvha+FoZWxlb11LXVtdW+Vr4VthW+Vr5WvlaGl/5WvlW+VY8WxU6USHMDIoErAyrDKsMiQiqCOwUqgxoBKkMcCU1PttSulLaUtpS+VbYUtdSlkqWSpdKuE6XTpdKlkq2TrVOtU6VSthWt1L5VpZO8TmOLa8xjS3xOc810DltLa41W2t7a6wx5xy1UntvvXcqKXxze3MYY95/33//f/9//3//f/9//3//f/9//3//f/9//3//f/9//3//f/9//3//f/9//3//f/9//3//f/9//3//f/9//3//f/9//3//f/9/vHf/f/9//3/WWpxz+F61VowtCB2dc3trfG9aZ993GWOcb1pnWmdaZ1tre2ucb1tnW2dbZ1tnOmM7YxpfGl8ZW/haGFtaYzlfGV/4WhlfGl8ZX/laGl87Y1xjXGOea59rf2d/Z39jVkK5SvxWXl+ZShQ2si0uHaoMqQhnBIgEqQypCOsQjyUTOrhO+lY7Wxtb+lYbVzxfGlsaV/lWGFf3VvhWGVvYUrZOM0LxOfE5VEZTRtA1U0avNfE9+F50Sgkhe2+cc+89Sik6axhne3Nabzpr/3/ee/9//3//f/9//3//f/9//3//f/9//3//f/9//3//f/9//3//f/9//3//f/9//3//f/9//3//f/9//3//f/9//3//f/9//3//f/9/3nvee713e298b8YU915aZ1tre2tjCJROOmc6Y51zvnOdb51vfGt8a1xrXGtbZ1xnXGdca1xnXWtcZ1xne2t6ZzlfWmN7Z5xvfGtca3xrfW99a31rfGd9a31nnWe+a75r32v/b79rfF99Y99r/3O/az1ffmOfa/pWkCnKDKoIqghoAIcAhwTJDAsVTR1VPrlK+lIbWxtbOls5WzlbOl9bYzpfW2P4VjtjGlt8Zxpfnm/4Wjpj11p8b9datVYIIWspOWd7b8ccvnucd7ZavXv/f/9//3//f/9//3//f/9//3//f/9//3//f/9//3//f/9//3//f/9//3//f/9//3//f/9//3//f/9//3//f/9//3//f/9//3//f/9//3//f/9//3/WWp1zGGNzTjljlFLoHFpnEEK9d3xvOmN8a55znXO+d51vnW++c75znnO/c55zv3Oeb55znW+ca5trnG+ca5xvfGt8b31rnW+ec79znm++b75vv2+da75r3m+dZ71rnWf/c99vnmedZ99v/3Ofa79rn2ufa59nPVteX59nn2N+YzxbPFsbVxxXXV9/Z35jfWNcX3xjfGd8Z1tjW2N9a1tjnmtcZztjfGsZWztnfGsZX997ayl8b753GGNrLYQQOmcZZzprnXf/f957/3//f/5//3//f/9//3//f/9//3//f/9//3//f/9//3//f/9//3//f/9//3//f/9//3//f/9//3//f/9//3//f/9//3//f/9//3//f/9//3//f5xzOWecc3tv5xyUUkopWmumFBlj3nt8bzljnXPed5xvvnN8b/9/vnO+d75zvne+c753nnO+c75zvnO+c75zvnO+c75zv3O+c79zvnO/c75zvnO+c79zvm/fb75v32++b79vvm+/b55rv2++b79vnmu/b55rv2+ea59rnmu/a55rnmuea55rnmeea35nnmt9Z51nfGedZ31nfWd9Y31nXGNcZ1xjXGdbZ3xrtlKcb1trxhTed/9/1la9d5xzGGN7b5xz917/f/9//3//f/9//3//f/9//3//f/9//3//f/9//3//f/9//3//f/9//3//f/9//3//f/9//3//f/9//3//f/9//3//f/9//3//f/9//3//f/9//3//f/9/vXd7bzlnvXcpJf9/xhjOOb13rTWtNVtrvXN7a75ze2ved753Wme+d71zvne+c953vnfed75z33e+c993v3Pfd75z33e/c993vnPfd75zv3O+c79zvnPfc79v33O/b99zvm/fc75vv2++b79zvm++b75vvm++b75vnmu+b55rvm+ea75vnmuea51rnmuda55rfWeda31nnmd9Y35nfWd9Z1xjfGdbZzpj+Fq+c1trWmd7a+cYay1aa3tvGGNaa5xz916cc/9//3//f/9//3//f/9//3//f/9//3//f/9//3//f/9//3//f/9//3//f/9//3//f/9//3//f/9//3//f/9//3//f/9//3//f/9//3//f/9//3//f/9//3//f713OWdaa/deQghaa9575xy1VtZatlYZY1pne2ucb51z33vfd71zvne9c753vXPed75333e+c993vnPfd75z33e+c993vnPfd75zv3O+c79zvnO+c75z33O+b79zvm+/c75vvnO+b75zvm++b75vvm+db75vnmu+b55rnmuea55rnWuea51rnmt9Z55rfWeda31nnWd9Z35nfWN9Z1xjfGdbY1tnGV+dbzljvXNLKZROnHNKJVJKUkqUUpxzWmsYY/9//3//f/9//3//f/9//3//f/9//3//f/9//3//f/9//3//f/9//3//f/9//3//f/9//3//f/9//3//f/9//3//f/9//3//f/9//3//f/9//3//f/9//3//f/9//397b1pre2+9d5xzpRSMMZxzOWNba1pnOWNba3tr/3+cb71z3ne+d953vnPed7533nfed99333ffd79333ffd993v3ffd79333e+c993vnPfd75z33ffc99zvnPfc75z33O+b99zvm++c75vv3O+b75zvm++b75vv2+ea79vnmu+b55rvm+ea55rnWuea51rnmt9Z55rfWd9Z3xnfWdcZ3xnW2c6Y1tnW2vWVpxvMUIIIZxvEEIQQlpre285Z957/3//f/9//3//f/9//3//f/9//3//f/9//3//f/9//3//f/9//3//f/9//3//f/9//3//f/9//3//f/9//3//f/9//3//f/9//3//f/9//3//f/9//3//f/9//3//f957OWc5Z3tvhBBaa5xzMUbfewgdlVJ8b51zW2s5Y3xv3nu9c953vnfed71zvne9d953vnPfd75333e+c993vnffd75z33e+c993vnO+d75z33e+c99zvnPfc75zv3O+c79zvm++c75vvnOeb75zvm++c55vvm+eb75vnmu+b55rvm+da55vnWuea31rnWt9a55rfWd9Z31nfWdcY1xnW2NbZ51vfG+UTowtayn+e7VW5xwYYzlnvXdaa1pr/3//f/9//3//f/9//3//f/9//3//f/9//3//f/9//3//f/9//3//f/9//3//f/9//3//f/9//3//f/9//3//f/9//3//f/9//3//f/9//3//f/9//3//f/9//3/ee/9//3//f7VWnHP/f8YY3nu9d+ccGGNaZ1JGGWPedxhf33u+d713vXffe9533ne9c953vnffd99333ffd99333ffd99333ffd99333ffd75z33e+c993v3Pfd99z33e+c993vnPfc75z33O+c75zvnO/c75zvnO+b79zvm++b55vvm++b75vnWu+b51rnm+da55vnWuda31nnWt8Z3xnW2dcZ1tnnG9TRs853nv3XmMM/3/nHL13vXcYY3tv/3//f/9//3//f/9//3//f/9//3//f/9//3//f/9//3//f/9//3//f/9//3//f/9//3//f/9//3//f/9//3//f/9//3//f/9//3//f/9//3//f/9//3//f/9//3//f/9/3nv/f/9//3/WWt57OWdaa0oplE5rLVJKjC1aZzpnvnfXWlpnfG+9c7133ne+d753vXfed75333e+d993vnffd75333fed993vnffd75333e+c953vnPfd75z33e+c993vnPec75zvnO+c75zvnO+c71vvnO+b75znm++b55vvm+db75vnW++b51vnW+da51vfWuda31rfWt8Z3xrW2dbZzpjWmdzSv97EUIQPntvvXelFDhjWms5Z/de3nv/f/9//3//f/9//3//f/9//3//f/9//3//f/9//3//f/9//3//f/9//3//f/9//3//f/9//3//f/9//3//f/9//3//f/9//3//f/9//3//f/9//3//f/9//3//f/9//3//f/9//3//f7131lp7b/dec06cc8457z3ee+cYOWO9d997Wmd8b5xv3nfed957vnfee95333ved993vnffd95333e+d9973nffd95333fed993vnffd95333fec9933nPfd75z33e+c753vnO+d75zvnO+c75zvnO+c75vvnO+b75znm++c51vvm+db55vnW+db51rnW98a31rfGd8a1tnW2c6Z7ZWhAz/ezFCzjm9d5tve2+ccxhj/3//f/9//3//f/9//3//f/9//3//f/9//3//f/9//3//f/9//3//f/9//3//f/9//3//f/9//3//f/9//3//f/9//3//f/9//3//f/9//3//f/9//3//f/9//3//f/9//3//f/9//3//f/9//397bxhj3nt7b+89zjn/f4QQnHN8b0II33s6Z3tre297a997nHO9d/97vXPed953vXPed75333ved997vnfed7533nu+d953vnffd95333fed993vnfed7533ne+c953vnfed75z3ne+c753vnO+c75zvnOdb75znW++c3xr33e+c3xrfGu+c3xrfGtbZ75zOmNbZ51vdE7vOUMIOmd7a6UUnHNKKTlnWWe8c/denHP/f/9//3//f/9//3//f/9//3//f/9//3//f/9//3//f/9//3//f/9//3//f/9//3//f/9//3//f/9//3//f/9//3//f/9//3//f/9//3//f/9//3//f/9//3//f/9//3//f/9//3//f/9//3//f957Wmtaa3tv1lq+d4QQ915KKaUQWmsZY601Wmtba3trnHO9d/9/e2//f71zvXf/e99733u+d9533nffe95333ved9973nffe95333ved9973nffe95333ved953vnfed7533ne+d953vne9c51vvnO9c75znW++c51vvndbZ51v3nd8b5xvnW+db75zGV98b1trGWNKJd97nHMhBL13WmdjDFJK917dexhjnHP/f/9//3//f/9//3//f/9//3//f/9//3//f/9//3//f/9//3//f/9//3//f/9//3//f/9//3//f/9//3//f/9//3//f/9//3//f/9//3//f/9//3//f/9//3//f/9//3//f/9//3//f/9//3//f/9//3+cc1prWmtaa1JKGGNaa6019157byEEWmvOOd57vXdaa3tvvXe9d91333vee71zvXfed/973nfee9533nved9573nfee9533nved9973nfed9533ne+d953vnfed713vne9d953vXO+d51zvnO9c75zvXO+c51zvXO+c/97W2d7a5xvvXM6Y51v11Zba1tr+F6uNfhezjm9c713pRC9d3tve2/dexdjOWf/f/9//3//f/9//3//f/9//3//f/9//3//f/9//3//f/9//3//f/9//3//f/9//3//f/9//3//f/9//3//f/9//3//f/9//3//f/9//3//f/9//3//f/9//3//f/9//3//f/9//3//f/9//3//f/9//3//f/9/3nu9dxhjnHM5Z6017z3/f4QQ3ntaa2st7z0YY957OWd7b1prvXfee9533ne9d9533nv/e957/3vee9973nf/e95733ved9973nffe95333ved9573nfed7533ne+d953vnfed7133ne+d953vXO+d51zvXOcb5xvnG+9c/97fGtba3xvGWOcb957KiW9d4UQWmuuNXNOe2tKKZtvOWebczhnnHP/f/9//3//f/9//3//f/9//3//f/9//3//f/9//3//f/9//3//f/9//3//f/9//3//f/9//3//f/9//3//f/9//3//f/9//3//f/9//3//f/9//3//f/9//3//f/9//3//f/9//3//f/9//3//f/9//3//f/9//3//f957OWd7bxhje297b4wxc06lFMYYOWcpJb137z1aazlnWmt7bzlnvHP/f/9/vXe9d7133nvdd9573nfee9133nved957vnfee9533nu+d957vnfee713vne9d753vXe+d713vne9c71znXOdc5xvnXOcb71zfG+9c1tre29baxlje2udc3xvWmu2Wq01EUKcc5xz7z3nHJRSvXecc5RSvXf/f917/3//f/9//3//f/9//3//f/9//3//f/9//3//f/9//3//f/9//3//f/9//3//f/9//3//f/9//3//f/9//3//f/9//3//f/9//3//f/9//3//f/9//3//f/9//3//f/9//3//f/9//3//f/9//3//f/9//3//f/9//3//fzlne2+cc5xzay2cc5xznHMhBP9/pRSMMf9/GGNaazlne2+bb5xznG+9d957/3+9d9573nfee9573nved9573nvee95733vee957vnfee9533nu9d957vXfed7133ne9d753vXO+d71zvXO9c753vne9c5xvfG8YX5xve2u+dxFCW2s5Z3tvCCGMMaYYlFKcd713WWs5Zxdj/3/ee917/3//f/9//3//f/9//3//f/9//3//f/9//3//f/9//3//f/9//3//f/9//3//f/9//3//f/9//3//f/9//3//f/9//3//f/9//3//f/9//3//f/9//3//f/9//3//f/9//3//f/9//3//f/9//3//f/9//3//f/9//3//f/9//38YY9Za3ntaa3tvvXcIIXtvtVauOfdeSi33Xlpr3ns5Z1prOWdaa5tv3nvde7x3vXfde7133Xe9d917vXfdd9573nu9d957vXfee7133nu9d957vXe9d713vXe9d713vXO+d71zvne9c71znG+cc3tv1lbed953W2vWVntrpRC9d3tve3Ocd8YY3nsPQvdeWmv/f5NS/n/+f/9//3/+f/9//3//f/9//3//f/9//3//f/9//3//f/9//3//f/9//3//f/9//3//f/9//3//f/9//3//f/9//3//f/9//3//f/9//3//f/9//3//f/9//3//f/9//3//f/9//3//f/9//3//f/9//3//f/9//3//f/9//3//f/9//3//f/9/nHPWWpxze2/WXhBC3nshBNdeOWelFP9/Wm9aaxBC917dd713e285Z3pve2/ee7133Xu9d957vXfde7133nvee9573nvee9573nu9d957vXfee7133nu9d713vXe9d71zvne9c713e29bazljW2v/e1trc0q9c6UQay1aa845nHN7b5xztFYxRntvnHOcc7VW/3/ee/9//n//f/9//3//f/9//3//f/9//3//f/9//3//f/9//3//f/9//3//f/9//3//f/9//3//f/9//3//f/9//3//f/9//3//f/9//3//f/9//3//f/9//3//f/9//3//f/9//3//f/9//3//f/9//3//f/9//3//f/9//3//f/9//3//f/9//3//f5xzOWc5Z1prnHPvPXNOay3GGJxze297b5xz3nshBN57GGN7b713OWd7b1pr916cc7133nucc5xz3nu9d5xz3nt7b713/397b/9/3nu9d713vXe9d957vXe9d7133nt8bzhj916bb1prvXd7bzFCWmvvPfdelFLvPYwxCCFaa1prOWecc5xznHNaa1pr3nv/f/9//3//f/9//3//f/9//3//f/9//3//f/9//3//f/9//3//f/9//3//f/9//3//f/9//3//f/9//3//f/9//3//f/9//3//f/9//3//f/9//3//f/9//3//f/9//3//f/9//3//f/9//3//f/9//3//f/9//3//f/9//3//f/9//3//f/9//3//f/9//3+9d3tve29aaxhj/3+EEFJKvXdaa3tvWmu9d+ccvXelFL13lFK9dzlnnHN7b3tvWms5Z1pr3ntaa713/3+cc/9/3nucc713vXecc/9/3nvee5xze2+cc3tvGGP3Xr13Wmv/f5xzGGNSSjFGEEJKKf9/CCF7b8YYWmvnHGst3nucc1pre2+UUpxz3nv/f/9//3//f/9//3//f/9//3//f/9//3//f/9//3//f/9//3//f/9//3//f/9//3//f/9//3//f/9//3//f/9//3//f/9//3//f/9//3//f/9//3//f/9//3//f/9//3//f/9//3//f/9//3//f/9//3//f/9//3//f/9//3//f/9//3//f/9//3//f/9//3//f/9/3nt7b1prlFLGGPde/385Z1prvXe1ViklKSX3XpRSzjkxRntvKSVSSr13nHM5Z5xz916cc3tvOWfWWlprtVZ7b/deWmtaa3tvOWc5ZzlnOWd7b5xzGGOcc/9/OWeUUikl1lprLdZa1lq9d2MMCCHOOb13tVaMMb13GGP3Xt57Wmv3Xv9//3//f/9//3//f/9//3//f/9//3//f/9//3//f/9//3//f/9//3//f/9//3//f/9//3//f/9//3//f/9//3//f/9//3//f/9//3//f/9//3//f/9//3//f/9//3//f/9//3//f/9//3//f/9//3//f/9//3//f/9//3//f/9//3//f/9//3//f/9//3//f/9//3//f/9//3//f/9/vXc5ZxhjnHN7bzlnnHN7b713KSW9d0oprTUIIb13pRS9d845GGOtNTlne2/ee713nHP/f713vXecc5xzvXc5Z3tve285Z713nHOcc1pre2/3Xmstxhjee+cce297bykllFL3Xjln7z17b4QQrTVaa9ZazjnOOd57917WWv9//3//f/9//3//f/9//3//f/9//3//f/9//3//f/9//3//f/9//3//f/9//3//f/9//3//f/9//3//f/9//3//f/9//3//f/9//3//f/9//3//f/9//3//f/9//3//f/9//3//f/9//3//f/9//3//f/9//3//f/9//3//f/9//3//f/9//3//f/9//3//f/9//3//f/9//3//f/9//3//f7133ntzTr13OWecc+89AAAxRt57hBAxRntve29rLZxzay1aa2MM/3/nHHtvKSWMMYwxWmsxRr13GGN7bxhjWmu1Vv9/zjk5Zzln1loQQjFGWmu9d1prKSX/f9Za7z2tNaUUvXfWWq01nHOtNd57e29aa/detVbee/9//3//f/9//3//f/9//3//f/9//3//f/9//3//f/9//3//f/9//3//f/9//3//f/9//3//f/9//3//f/9//3//f/9//3//f/9//3//f/9//3//f/9//3//f/9//3//f/9//3//f/9//3//f/9//3//f/9//3//f/9//3//f/9//3//f/9//3//f/9//3//f/9//3//f/9//3//f/9//3//f/9//3//f/9/915aa1prOWf/f3tvtVaUUq01WmsQQlpre2+lFL13CCGcc+ccnHNrLTlnpRT/fwgh3nsIIZxz5xzWWmMMnHMAAN573nt7b601OWfOOdZavXcAAJxz3nsYY4wxtVZKKd57lFK9dxhj3ns5Z9Za/3//f/9//3//f/9//3//f/9//3//f/9//3//f/9//3//f/9//3//f/9//3//f/9//3//f/9//3//f/9//3//f/9//3//f/9//3//f/9//3//f/9//3//f/9//3//f/9//3//f/9//3//f/9//3//f/9//3//f/9//3//f/9//3//f/9//3//f/9//3//f/9//3//f/9//3//f/9//3//f/9//3//f/9//3//f/9//3/ee/9/e2/WWhhje2+9d1prlFJSSs45vXf3XhBCOWetNa015xz3XhBC/3+EEJxzKSXvPUope2/nHFprrTV7b0IIe28IIRBCQgjee0II916cc+89GGO9d3tv5xx7bzlnOWecc/denHPWWr13/3//f/9//3//f/9/vXf/f/9//3//f/9//3//f/9//3//f/9//3//f/9//3//f/9//3//f/9//3//f/9//3//f/9//3//f/9//3//f/9//3//f/9//3//f/9//3//f/9//3//f/9//3//f/9//3//f/9//3//f/9//3//f/9//3//f/9//3//f/9//3//f/9//3//f/9//3//f/9//3//f/9//3//f/9//3//f/9/3nv/f/9//3+9d/9/WmvWWpxzWmucc5xzvXfnHEopnHMxRpxze29KKXNOGGN7b8YY3ntrLcYY917WWjFG916UUuccxhi9d0opnHOlFHtvCCGcczln3nsIISkle2+cc5xze2/ee7VWWmu9d/9//3//f957/3//f/9//3//f/9//3//f/9//3//f/9//3//f/9//3//f/9//3//f/9//3//f/9//3//f/9//3//f/9//3//f/9//3//f/9//3//f/9//3//f/9//3//f/9//3//f/9//3//f/9//3//f/9//3//f/9//3//f/9//3//f/9//3//f/9//3//f/9//3//f/9//3//f/9//3//f/9//3//f/9//3//f/9//3//f/9//3//f/9//3//f/9/nHP3XvdeOWecc3tvWmt7b5RSWmuUUlJKGGNSSpxzjDF7b2MMtVZ7b4QQtVb3XhBCEEKlFL13hBCcc6UUe2+MMUopEEJ7b957vXd7b3tv914YYzlnvXf/f/9//3//f/9//3//f/9//3//f/9//3//f/9//3//f/9//3//f/9//3//f/9//3//f/9//3//f/9//3//f/9//3//f/9//3//f/9//3//f/9//3//f/9//3//f/9//3//f/9//3//f/9//3//f/9//3//f/9//3//f/9//3//f/9//3//f/9//3//f/9//3//f/9//3//f/9//3//f/9//3//f/9//3//f/9//3//f/9//3//f/9//3//f/9//3//f/9//3//f/9/3nt7bxhjOWdaa957GGOcc5xzvXd7b1JK7z29d713CCGcc957hBDWWlpr7z1aawghnHOUUhhjvXecc/9/e29aa1prOWcYYxhjGGPee713/3//f/9//3//f/9//3//f/9//3//f/9//3//f/9//3//f/9//3//f/9//3//f/9//3//f/9//3//f/9//3//f/9//3//f/9//3//f/9//3//f/9//3//f/9//3//f/9//3//f/9//3//f/9//3//f/9//3//f/9//3//f/9//3//f/9//3//f/9//3//f/9//3//f/9//3//f/9//3//f/9//3//f/9//3//f/9//3//f/9//3//f/9//3//f/9//3//f/9//3/ee/9//3//f/9/3nu9d957GGMYY9ZaWmucc3tve29aa1pre2+cczlnGGPee957e297b3tve285Zzln3nt7b3tv9145Z/deGGNaa957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nv/f/9//3/ee3tv1lo5ZxhjWmu1VjlnnHN7b1prOWc5Z3tv1lpaa/deGGNaa9ZaOWecc/9//3+9d/9//3//f957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9573nv/f/9//3/ee7133nt7b713vXfee3tv/3//f957/3//f957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e/9/3nv/f/9//3//f/9/3nv/f957/3//f5xz/3//f/9//3//f/9//3//f/9//3//f/9//3//f957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nv/f/9//3//f/9//3+9d9573nv/f/9//3//f/9//3/ee957/3//f/9//3//f/9//3//f/9//3//f/9//3//f/9/3n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957/3//f/9//3//f/9//3//f/9//3//f/9//3//f/9//3//f/9//3//f/9//3//f/9//3//f/9//3//f/9//3//f/9//3//f/9//3//f/9//3//f/9//3//f/9//3//f/9//3//f/9//3//f/9//3//f/9//3//f/9//3//f/9//3//f/9//3//f/9//3//f/9//3//f/9//39MAAAAZAAAAAAAAAAAAAAAQwAAADwAAAAAAAAAAAAAAEQAAAA9AAAAKQCqAAAAAAAAAAAAAACAPwAAAAAAAAAAAACAPwAAAAAAAAAAAAAAAAAAAAAAAAAAAAAAAAAAAAAAAAAAIgAAAAwAAAD/////RgAAABwAAAAQAAAARU1GKwJAAAAMAAAAAAAAAA4AAAAUAAAAAAAAABAAAAAUAAAA</SignatureImage>
          <SignatureComments/>
          <WindowsVersion>6.1</WindowsVersion>
          <OfficeVersion>14.0</OfficeVersion>
          <ApplicationVersion>14.0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2021-06-07T05:13:11Z</xd:SigningTime>
          <xd:SigningCertificate>
            <xd:Cert>
              <xd:CertDigest>
                <DigestMethod Algorithm="http://www.w3.org/2000/09/xmldsig#sha1"/>
                <DigestValue>E5ZtVkBrwpRVaI2GF8OcBt6iLtU=</DigestValue>
              </xd:CertDigest>
              <xd:IssuerSerial>
                <X509IssuerName>CN=Некс О.В.</X509IssuerName>
                <X509SerialNumber>216665199114524650352700188506441686412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  <Object Id="idValidSigLnImg">AQAAAGwAAAAAAAAAAAAAAP8AAAB/AAAAAAAAAAAAAABDIwAApBEAACBFTUYAAAEAUKkAAMsAAAAFAAAAAAAAAAAAAAAAAAAAgAcAADgEAAClAgAAfQEAAAAAAAAAAAAAAAAAANVVCgBI0AU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L0AAAAEAAAA9gAAABAAAAC9AAAABAAAADoAAAANAAAAIQDwAAAAAAAAAAAAAACAPwAAAAAAAAAAAACAPwAAAAAAAAAAAAAAAAAAAAAAAAAAAAAAAAAAAAAAAAAAJQAAAAwAAAAAAACAKAAAAAwAAAABAAAAUgAAAHABAAABAAAA9f///wAAAAAAAAAAAAAAAJABAAAAAAABAAAAAHQAYQBoAG8AbQBhAAAAAAAAAAAAAAAAAAAAAAAAAAAAAAAAAAAAAAAAAAAAAAAAAAAAAAAAAAAAAAAAAAAAAAAAAPFlDL5GAMwAAAAAsNQDcL9GAAAAAABUvkYAbEPxZQy+RgAAsNQDAQAAAACw1AMBAAAAiEPxZQECAABYv0YA4K6QAFC/RgAAsNQDAL5GAIABSXUNXER131tEdQC+RgBkAQAAAAAAAAAAAADiZuh04mbodFh5HQAACAAAAAIAAAAAAAAovkYAdW7odAAAAAAAAAAAWr9GAAcAAABMv0YABwAAAAAAAAAAAAAATL9GAGC+RgDa7ed0AAAAAAACAAAAAEYABwAAAEy/RgAHAAAATBLpdAAAAAAAAAAATL9GAAcAAADgsS4AjL5GAJgw53QAAAAAAAIAAEy/RgAHAAAAZHYACAAAAAAlAAAADAAAAAEAAAAYAAAADAAAAAAAAAISAAAADAAAAAEAAAAeAAAAGAAAAL0AAAAEAAAA9wAAABEAAAAlAAAADAAAAAEAAABUAAAAiAAAAL4AAAAEAAAA9QAAABAAAAABAAAAqwoNQnIcDUK+AAAABAAAAAoAAABMAAAAAAAAAAAAAAAAAAAA//////////9gAAAAMAA3AC4AMAA2AC4AMgAwADIAMQAGAAAABgAAAAQAAAAGAAAABgAAAAQAAAAGAAAABgAAAAYAAAAGAAAASwAAAEAAAAAwAAAABQAAACAAAAABAAAAAQAAABAAAAAAAAAAAAAAAAABAACAAAAAAAAAAAAAAAAAAQAAgAAAAFIAAABwAQAAAgAAABAAAAAHAAAAAAAAAAAAAAC8AgAAAAAAzAECAiJTAHkAcwB0AGUAbQAAAAAAAAAAAAAAAAAAAAAAAAAAAAAAAAAAAAAAAAAAAAAAAAAAAAAAAAAAAAAAAAAAAAAAAAAZAAQAAADwFhMAgBYTALyCHQDUwEYAJ5PZZfAWEwAAKhkA3V3ZZQAAAACAFhMAvIIdAMBPJgDdXdllAAAAAIAVEwDgsS4AAELnA/jARgC/WdllWJiWAPwBAAA0wUYAY1nZZfwBAAAAAAAA4mbodOJm6HT8AQAAAAgAAAACAAAAAAAATMFGAHVu6HQAAAAAAAAAAH7CRgAHAAAAcMJGAAcAAAAAAAAAAAAAAHDCRgCEwUYA2u3ndAAAAAAAAgAAAABGAAcAAABwwkYABwAAAEwS6XQAAAAAAAAAAHDCRgAHAAAA4LEuALDBRgCYMOd0AAAAAAACAABwwkYABw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N5ldN9GAGy642VwQgxmAQAAAGSdB2YUpAdm4Mv2AnBCDGYBAAAAZJ0HZnydB2YgzfYCIM32ArzfRgDShd5lNBMMZgEAAABknQdmyN9GAIABSXUNXER131tEdcjfRgBkAQAAAAAAAAAAAADiZuh04mbodAh6HQAACAAAAAIAAAAAAADw30YAdW7odAAAAAAAAAAAIOFGAAYAAAAU4UYABgAAAAAAAAAAAAAAFOFGACjgRgDa7ed0AAAAAAACAAAAAEYABgAAABThRgAGAAAATBLpdAAAAAAAAAAAFOFGAAYAAADgsS4AVOBGAJgw53QAAAAAAAIAABThRgAGAAAAZHYACAAAAAAlAAAADAAAAAMAAAAYAAAADAAAAAAAAAISAAAADAAAAAEAAAAWAAAADAAAAAgAAABUAAAAVAAAAAoAAAAnAAAAHgAAAEoAAAABAAAAqwoNQnIcDUIKAAAASwAAAAEAAABMAAAABAAAAAkAAAAnAAAAIAAAAEsAAABQAAAAWACRCR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IUOQD8AAAAAAAAAAEkiQT8AACRCAADIQSQAAAAkAAAAhQ5APwAAAAAAAAAASSJBPwAAJEIAAMhBBAAAAHMAAAAMAAAAAAAAAA0AAAAQAAAAKQAAABkAAABSAAAAcAEAAAQAAAAQAAAABwAAAAAAAAAAAAAAvAIAAAAAAMwHAgIiUwB5AHMAdABlAG0AAAAAAAAAAAAAAAAAAAAAAAAAAAAAAAAAAAAAAAAAAAAAAAAAAAAAAAAAAAAAAAAAAAAAAAAAaXU5dxQvkBc5AIICAAACAAAAAAAAAADDtgkEtEYAwzUhIiIAigF1oUR1u0rxZeMIAQkAAAAAzAAAAAy2RgAAAAAALLRGACBK8WWotEYAzAAAAACw1AMMtkYAAAAAAPC0RgBsQ/FlqLRGAACw1AMBAAAAALDUAwEAAACIQ/FlAAAAAPS1RgDgrpAA7LVGAACw1AOAAUl1nxATABobCtyUtEYAFoFEdcg/pQcAAAAAgAFJdZS0RgA1gUR1gAFJdQAAAQmgAWgDvLRGAHOARHUBAAAApLRGABAAAABUAGEAuLRGAKgV3GUAtUYA1LRGANMT3GUAAKQG6LRGAA0gRXVkdgAIAAAAACUAAAAMAAAABAAAAEYAAAAoAAAAHAAAAEdESUMCAAAAAAAAAAAAAABEAAAAPQAAAAAAAAAhAAAACAAAAGIAAAAMAAAAAQAAABUAAAAMAAAABAAAABUAAAAMAAAABAAAAFEAAABcjQAAKQAAABkAAABaAAAARQAAAAAAAAAAAAAAAAAAAAAAAACNAAAAfwAAAFAAAAAoAAAAeAAAAOSMAAAAAAAAIADMAEMAAAA8AAAAKAAAAI0AAAB/AAAAAQAQAAAAAAAAAAAAAAAAAAAAAAAAAAAAAAAAAP9//3//f/9//3//f/9//3//f/9//3//f/9//3//f/9//3//f/9//3//f/9//3//f/9//3//f/9//3//f/9//3//f/9//3//f/9//3//f/9//3//f/9//3//f/9//3//f/9//3//f/9//3//f/9//3//f/9//3//f957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ee/9//3//f/9//3//f/9//3//f/9//3//f/9//3//f/9//3//f/9/3nv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ee/9//3//f9573nucc/de9173Xvde9173Xhhj9173XtZaGGMYY1pre2/ee957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ee5xzGGP3XtZaGGM5Z1prWmt7b1pre297b3tve297b3tvnHN7b3tvWmtaazlnOWf3XhhjWmu9d957/3//f/9//3//f/9//3//f/9//3//f/9//3//f/9//3//f/9//3//f/9//3//f/9//3//f/9//3//f/9//3//f/9//3//f/9//3//f/9//3//f/9//3//f/9//3//f/9//3//f/9//3//f/9//3//fwAA/3//f/9//3//f/9//3//f/9//3//f/9//3//f/9//3//f/9//3//f/9//3//f/9//3//f/9//3//f/9//3//f/9//3//f/9//3//f/9//3//f957/3//f/9//3//f/9//3//f/9/3nv/f/9/OWcYYxhjnHOcc1pr/385Z1pre2+9dzln3nt7b1prnHNaa5xze2+cc5xze2+cc5xzOWd7b5xznHM5Zzln9173Xpxz3nv/f/9//3//f/9//3//f/9//3//f/9//3//f/9//3//f/9//3//f/9//3//f/9//3//f/9//3//f/9//3//f/9//3//f/9//3//f/9//3//f/9//3//f/9//3//f/9//3//f/9//3//f/9/AAD/f/9//3//f/9//3//f/9//3//f/9//3//f/9//3//f/9//3//f/9//3//f/9//3//f/9//3//f/9//3//f/9//3//f/9//3//f/9//3//f/9//3//f957/3//f/9//3/ee/9/nHN7bxhjGGPeexhjnHNaazlne285Z3tvWmu9dxhjvXc5Z713e29aa3tve2+cc5xzGGNzTpxz916cc1pr9157b713OWd7bzlnnHMYY/deWmv/f713/3//f5xz/3//f/9//3//f/9//3//f/9//3//f/9//3//f/9//3//f/9//3//f/9//3//f/9//3//f/9//3//f/9//3//f/9//3//f/9//3//f/9//3//f/9//3//f/9//38AAP9//3//f/9//3//f/9//3//f/9//3//f/9//3//f/9//3//f/9//3//f/9//3//f/9//3//f/9//3//f/9//3//f/9//3//f/9//3//f/9//3//f/9/3nv/f957/3//f/9/lFI5Z3tve29aa5xznHOcc713OWeUUr13915jDGstzjm9d3tvWmu9d3tvWmucc3tv1lpaa0II/3+lFJxzCCH/f1JKnHNaa713Wmu9d1pre285ZzlnGGP/f957/3//f/9//3//f/9//3//f/9//3//f/9//3//f/9//3//f/9//3//f/9//3//f/9//3//f/9//3//f/9//3//f/9//3//f/9//3//f/9//3//f/9//3//f/9//3//fwAA/3//f/9//3//f/9//3//f/9//3//f/9//3//f/9//3//f/9//3//f/9//3//f/9//3//f/9//3//f/9//3//f/9//3//f/9//3//f/9//3/ee/9//3//f/9//39aa/deOWecc5xzOWc5Z713EEIQQtZapRScc4wxe28pJb13lFIxRnNOnHNaa3tvvXcYY5xze297b1prKSVaa8YYnHMAALVWCCFaa9Zaxhhaazln/3+9d3tvnHN7bzln1lq9d/9//3//f/9//3//f/9//3//f/9//3//f/9//3//f/9//3//f/9//3//f/9//3//f/9//3//f/9//3//f/9//3//f/9//3//f/9//3//f/9//3//f/9//3//f/9/AAD/f/9//3//f/9//3//f/9//3//f/9//3//f/9//3//f/9//3//f/9//3//f/9//3//f/9//3//f/9//3//f/9//3//f/9//3//f/9//3//f/9//3//f713OWdaa1prvXfee1prWmveezlnSim9d4QQ/39SSnNO5xz/f0opnHOMMd57Sil7b5xzWmt7b3tve29aa3tvlFKUUjFGjDG9dwghEEIpJXtvGGO9dyklOWeEEDlnWmucc1prvXecc3tv1lqcc957/3//f/9//3//f/9//3//f/9//3//f/9//3//f/9//3//f/9//3//f/9//3//f/9//3//f/9//3//f/9//3//f/9//3//f/9//3//f/9//3//f/9//38AAP9//3//f/9//3//f/9//3//f/9//3//f/9//3//f/9//3//f/9//3//f/9//3//f/9//3//f/9//3//f/9//3//f/9//3//f/9//3//f/9//3/ee3tvWmv3XlprnHN7bzlnEEIIITFGOWdjDDlnzjn3Xt57xhjnHL13hBB7b+cctVZzTntvWmt7b1pre297b5xzWmvOOXtvSikxRvde1lopJQghnHO9d1prrTX3Xv9/Sim9d9Za915aazln3nt7bxhjWmt7b/9//3//f/9//3//f/9//3//f/9//3//f/9//3//f/9//3//f/9//3//f/9//3//f/9//3//f/9//3//f/9//3//f/9//3//f/9//3//f/9//3//fwAA/3//f/9//3//f/9//3//f/9//3//f/9//3//f/9//3//f/9//3//f/9//3//f/9//3//f/9//3//f/9//3//f/9//3//f/9//3//f/9/3nveexhj1lpaa/9/e2+cc0op/3+lFHtv5xzee4wx3nvWWrVWGGPOOZRS1lp7b0opQgjvPb13vXc5Z713e29aa5xze29aa601nHMpJdZazjk5Z0opEEJ7bxhjEEL3Xr13e28QQpRSEEJzTrVWWmucc1pre285ZzlnWmvee/9//3//f/9//3//f/9//3//f/9//3//f/9//3//f/9//3//f/9//3//f/9//3//f/9//3//f/9//3//f/9//3//f/9//3//f/9//3//f/9/AAD/f/9//3//f/9//3//f/9//3//f/9//3//f/9//3//f/9//3//f/9//3//f/9//3//f/9//3//f/9//3//f/9//3//f/9//3//f/9/vXd7b/dinHOcc3tzGGMIIVprrTV7b6UQnHN7a845GGPOPXtz5yBab2s1GGuUWjlve3e1Xnt3nH8Yb71/GG+cfzlzend7e1p3m3tad1pzm3tzWrx/EEaTVrVanHeDEHtvemtrLXtvpRRaa1trzzm+d40x1lqcc713e29aaxhje2/ee/9//3//f/9//3//f/9//3//f/9//3//f/9//3//f/9//3//f/9//3//f/9//3//f/9//3//f/9//3//f/9//3//f/9//3//f/9//38AAP9//3//f/9//3//f/9//3//f/9//3//f/9//3//f/9//3//f/9//3//f/9//3//f/9//3//f/9//3//f/9//3//f/97/nf/f/9/e2sYY1pre3N7b1tvnHM6a7VWEUZSRvdWzjG8b5xvhAy9d8Yce3cxUtZqWn9af1p/OX8Xe5Nq712LUSlF5jznPOY8B0HmPOc85jxKTc5dUm6Tcvd+WX84d3t7OHNqMd1/tFZZZ+YYWmOtMZxvrjFaYwkd+F50TlNOWms5Z957e2/2Xlpr3nv/f/9//3//f/9//3//f/9//3//f/9//3//f/9//3//f/9//3//f/9//3//f/9//3//f/9//3//f/9//3//f/9//3//f/9//3//fwAA/3//f/9//3//f/9//3//f/9//3//f/9//3//f/9//3//f/9//3//f/9//3//f/9//3//f/9//3//f/9//3//f913/3/+d/9/emtZZ957GGNaa957W29bb3xz/3/HGFpn9la8b2MIemtqLZt3F2ucfxl7GHtzaq1VCEHGPIM0QSyEPINAYjhiPGM8g0BjPGI8gzxiPGI4g0BjPEE4QTiDOClFMV5yYrx/WXdRTjBKOGNzSllne2cpHXxrSyX/e2QIe2+cc3tvOWd7b1prnHP2Xv9//3/+f/9/vXf/f/9//3//f/9//3//f/9//3//f/9//3//f/9//3//f/9//3//f/9//3//f/9//3//f/9//3//f/9//3//f/9/AAD/f/9//3//f/9//3//f/9//3//f/9//3//f/9//3//f/9//3//f/9//3//f/9//3//f/9//3//f/9//3//f/9//3//f/9/914XX71zOWe9d3tvOWdaa3tvnHM5Z713IABaa7x3Wm/vRd1/GHN7fw9aSUXnPKU4YzSEOKU8xkSlRINAY0CERKRIpUikSKRIg0TFTKREpUilSKVIg0SERKVEISznQKU0pTCsTTh7e39Zc3t3Si0qKVprnXPHGNdaEUK9dxhjvnd7bzljnHM5Z7xzF185Z/9//3//f95//3//f/9//3//f/9//3//f/9//3//f/9//3//f/9//3//f/9//3//f/9//3//f/9//3//f/9//3//f/9//38AAP9//3//f/9//3//f/9//3//f/9//3//f/9//3//f/9//3//f/9//3//f/9//3//f/9//3//f/9//3//f/9//3/ee/9/92Kcc3tvnHM5Z71znHPee60xWmtaa1pn3nf3XkkxtWJae1p793ZKQaUwxjilPKU8hDylRKVEpUiDQGNAhEikTIRMpEyESIRMg0iETGNIY0hjRIRMg0hjSGNEpEzHTGM8pUBCMMY8QiznOBBa93J7f71/92Z7c717IQR7b3tv3nc5Z1pr3ntaZ953ems5Y5xvWmv/f957/3/ff/9//3//f/9//3//f/9//3//f/9//3//f/9//3//f/9//3//f/9//3//f/9//3//f/9//3//f/9//3//fwAA/3//f/9//3//f/9//3//f/9//3//f/9//3//f/9//3//f/9//3//f/9//3//f/9//3//f/9//3//f/9//3//f/9/lVp7c3tzfHPvPRA+pRDdd2MI7jkHHZxz3Xs5Z1pzOXtaf1FmCEGENGMw50hCNKVEY0CERIRIpUyETKRMpFCDTGNMhFBjTINQY0yEUIRQpVSkVKVUhFCkVGNMg1CETGNMIkSFTGNEpUznTGM4hDhkMIxN1nKcf1p3c1qUWlpvvXdaa3tvnG85Y9ZWjC2cb71zWWN7bxhj/3/ee/9//3//f/9//3//f/9//3//f/9//3//f/9//3//f/9//3//f/9//3//f/9//3//f/9//3//f/9//3//f/9/AAD/f/9//3//f/9//3//f/9//3//f/9//3//f/9//3//f/9//3//f/9//3//f/9//3//f/9//3//f/9//3/ee757VFLff1tv3n8ZZ4UQemsXXygh/38HHeYcvXsYa3pze39SaoQ4ISxjOGI4KVVjQKVMhEyETINMg1BiTGJMYkyEVGNQhFSEVKVYhFSkVINUhFRCUGNQY1CDVGNQg1SDVKRYhFRjVKVYhFQiSIVQQkSlSIRA6EhjMAg9Wn9Zezh3enc4a5xzWmtaa3NKjC1KJb1ve2ubbxhfnG9aa/9/3n//f/9//3//f/9//3//f/9//3//f/9//3//f/9//3//f/9//3//f/9//3//f/9//3//f/9//3//f/9//38AAP9//3//f/9//3//f/9//3//f/9//3//f/9//3//f/9//3//f/9//3//f/9//3//f/9//3//f/9//3/ee713e2+de313GWfoIL13rTX3Wr13zTm0Vs09m3s5c1p7925KQYQ4hETmUIREQkBCRKVQY0yDUINQpFiDVINUg1SDWGNUg1RjVIRYg1iEWGNUY1RCUIRYhFikXINYg1hjVINYY1RjVCFQpWAhUIRYhFTGXGRMY0iERIQ85kCDMItNm384d3p3Wmu8d2stckrvPXtrOWM4X1pnvXdaa3pvOWfef/9//3//f/9//3//f/9//3//f/9//3//f/9//3//f/9//3//f/9//3//f/9//3//f/9//3//f/9//3//fwAA/3//f/9//3//f/9//3//f/9//3//f/9//3//f/9//3//f/9//3//f/9//3//f/9//3//f/9//3//f957e286Z3tv33uNMZRSaym9c2MMvHc5azBKentZexh7rU3FNGMwhESDSGJEYkiDTKVUYkyEVGJQg1hiVGJUYlSDWINYg1iDWINYYlRiVINYg1iDWINYYlSDWGJUg1hiVINYYlSDWKRcYlRBVKRgYlhCVEJQhFiEVIRMpEiDQMVAgzSkOHJqOXebe8YctFpJKeccm2+9cyEArC33Wr1zWWc4Z1lr3nv/f/9//3//f/9//3//f/9//3//f/9//3//f/9//3//f/9//3//f/9//3//f/9//3//f/9//3//f/9/AAD/f/9//3//f/9//3//f/9//3//f/9//3//f/9//3//f/9//3//f/9//3//f/9//3//f/9//3//f/9/916cc713W2tba2spnG8PPlFGm3NjFIs59m68f3NqCEFjNIU8hECkTINMg1CDUIRUg1CDVGJUg1iDWINcgliDXIJYg1yCWKNcg1iDXINYpFyDWINcg1ikXINYg1yDWKRcg1iDXINYo1iCWINYgliDXGNYg1hjWIRYg1SEUINIpEikRKRApDhrRRhze3/3ahdrMUq9e2MMnHNzSs41vXNaa5xznHPVWv9//3//f/9//3//f/9//3//f/9//3//f/9//3//f/9//3//f/9//3//f/9//3//f/9//3//f/9//38AAP9//3//f/9//3//f/9//3//f/9//3//f/9//3//f/9//3//f/9//3//f/9//3//f/9//3//f7131lq9d/detVbGFLVOc0ZKIWstCCW0Wrx/m3+0botN5kCEPIREhESETINMg1CCUINUYlSDVIJUg1hiWIJYYliDXIJYglyCWINcgliDXINYg1yCWINcg1iDXIJYg1yDWINcgliDXINYo1iCVKJUglSDWGJYg1hiWINYY1iDWGNQg1CDTINMg0ikQIMwKD2TZll77016d2MUnHf4Ymwt3ncIHf9/OWcYY5xzWmvee/9//3/ee/9//3//f/9//3//f/9//3//f/9//3//f/9//3//f/9//3//f/9//3//f/9//3//fwAA/3//f/9//3//f/9//3//f/9//3//f/9//3//f/9//3//f/9//3//f/9//3//f/9/3nv/f/9/1lq9d1prWmsQPr1vSiH3VntrWWt6c7ViWXv3eotRYzRCOIRIg0xjTGNMg1CCUKNUg1SDWINYo1yDWINcgliDXIJcg1yCXKNcglyjXINYo1yDXKNcg1ijXINco1yDWKNcg1yjXINYo1yDWKNYolSjWIJUg1iCWINYg1iDXGNYg1iDVIRUg1CDUINIxURBMAdFzVW0bucwMlZacyEInHNSSjFGemt7b5tvOWcYY5xz/3//f/9//3//f/9//3//f/9//3//f/9//3//f/9//3//f/9//3//f/9//3//f/9//3//f/9/AAD/f/9//3//f/9//3//f/9//3//f/9//3//f/9//3//f/9//3//f/9//3//f/9//3//f/9/WmuccxhjOWd7b5xvWV9KISgd1VZab3t7F3cXf6Q4hDxjQIRIg0yDUGJQYlCCUINUglCDVINUg1iCWINcgliDXIJcglyCXINcglyDXINco1yDWINcg1yjXINYg1yDXKNcg1iDXINco1yDWKNcgliiWIJYgliCWINYglSDWINYg1hiVINYY1SEVGNQg1CDSOVMgzxBMGtNWn+UZqUgW3Ocd+cc3nsxRgghvXc5ZzlnOWd7b/9//3//f957/3//f/9//3//f/9//3//f/9//3//f/9//3//f/9//3//f/9//3//f/9//38AAP9//3//f/9//3//f/9//3//f/9//3//f/9//3//f/9//3//f/9//3//f/9//3//f/9/e2/WWlprWmuUUgghvXdZY7xvvHOEFJx/Wn+0bmMwhDyERIRIYkhiTIJQpFiDWINUglSDVIJUg1iDWINcg1yDXINcg2CDXINgg1yjYINcpGCDXINgg1ykYINcg2CDXKRgg1yDYINcpGCDXINgg1yjXIJco1yCWKNcg1ijWINYpFiDWINYg1SEWINYhFhjVKNUQUTlUMVIYjTOXTl/hCR8eyktbDFkEBhj1lpqKXprnHMYYzlnnHP/f/9//3//f/9//3//f/9//3//f/9//3//f/9//3//f/9//3//f/9//3//f/9//3//fwAA/3//f/9//3//f/9//3//f/9//3//f/9//3//f/9//3//f/9//3//f/9//3//f/9//3+1Vt57nHOUUntv916lFHtrOGPvQbVi927WcqU4pUClSIRIYkyDUGJQYVBhUKNYglCDVIJUg1iCWINYg1yDXGNcg2CDXINgg1yDYINcg2CDXINgg2CDYINcg2CDYINgg1yDYINgg2CDXINgg2CDYGJgg2CDXINgg1yDXINYo1iDVINYg1SDWGNYhFhjWINYg1iCVEBE5VRBOEEwCEHXcnx/hRycd95/MkbONVprKSW9d5xzOWc5Z5xz/3//f/9//3//f/9//3//f/9//3//f/9//3//f/9//3//f/9//3//f/9//3//f/9/AAD/f/9//3//f/9//3//f/9//3//f/9//3//f/9//3//f/9//3//f/9//3//f/9/3nv3XjlnnHPeexBCKSXOOTlnxhj2XrVanH/3dkMo6EhjPGNEQkiDUMRYw1hhUIFQglSjVINUo1iDWIRcg1ykYINchGCDYIRgg2CEYINgpGCEYIRkg2CEZIRghGSDYIRkhGCEZINghGSEYIRkg2CEZINkhGhjZIRkg2CEYINcpFyDWKRYg1SkWINYhFiEWIRcY1ijYGBUQFBiTKVM5kgIRQk9Wnv4ajlvvntDCL131lpKKVprnHOcczlne2//f/9//3//f/9//3//f/9//3//f/9//3//f/9//3//f/9//3//f/9//3//f/9//38AAP9//3//f/9//3//f/9//3//f/9//3//f/9//3//f/9//3//f/9//3//f/9/vXd7bzln3ntzTmMM3nu1VqUUnHO9d5RSOG8Yc2MopjwiOKZQhEyDUGJMYUxhTKJUolSjVINUpFiDWIRchFyEYIRchGBjXIRgY2CDYINgg2SCYINkg2CEZINgg2CDYIRgg2CEYINghGRjYINkg2CDZGJgg2RiZGNoYmSDZGNgg1yDXINYg1ikWINUhFiDWIRcY1hjXGFYYVyDXIJUhFBjREI450ApQVp/Ondbc5RSzjmtMb1zU0rXXjpne29aa7xz3nv/f/9//3//f/9//3//f/9//3//f/9//3//f/9//3//f/9//3//f/9//3//fwAA/3//f/9//3//f/9//3//f/9//3//f/9//3//f/9//3//f/9//3//f/9//3+9dxhje2+8dyklWmuDEBhje29iCJtrm284byk5QyymRIVMQ0xkVGNUg1iDVKNUo1SjVKNUpFiEWKVchWCGZIVghmRlYKZkhWCkZINgo2SCZKJogmTEbINgglyCYKRkg2CDYINcpGSCXKNkg2SCZKNsxGxAXINogmSDZIJgo2SDYKRgg2CkYIRcpGCEXIRchFyEXINcg1yDXINcYliDWINUg1CDSINAKEl6f3p/azXvObxr3nOWUoUQnXf4Xr1zGF//f957/3//f/9//3//f/9//3//e/9//3//f/9//3//f/9//3//f/9//3//f/9/AAD/f/9//3//f/9//3//f/9//3//f/9//3//f/9//3//f/9//3/ee/9//3+ccxhje28XYzlne285Z845ByFyTlpvnHcZa8ckhCToPIQ4hUSmUGRMY1BjUGNQY1CDVIRUpFiDWIRYY1RkVGVQplSnWMhchlCGVIVYpFyDYIJkgWSCZGJkg2SkaMVopGSEZINghGCjYKNgg2CDZEBcYWCBZKJkgWCCYIJggmCCYIJggmCDYINcg2CDXINcY1yDXGNYhFxiWGNYYlhjWGJYYlhiUGNQg0jFRM5dWX/2ZntvOV9rJa81v3uNMd97W2taZ9Za/3//f/9//3//f/9//3//f/9//3//f/9//3//f/9//3//f/9//3//f/9//38AAP9//3//f/9//3//f/9//3//f/9//3//f/9//3//f/9/3nv/f/9//3//f3tve297b9575xxaa9Za916ccyglnHt9fyxBIxxkIOcsxSjFMOY85kSlSKVQhVSFWIRYhViEWKRgglyjVINEpTymNMg0yDTqQMlE6VDHWKZgpGCjZINkQ2RDaGRoQ2RjZGNkhGiEZGNgg2CkZKNkxGSCXIJco2SjZIJgo2SCYKNkg2CjZINgpGCDYKRghGCEYINchGCDXIRcg1iEXINcg1xiWINYg1CkTCA0xTi1brRiWWvGFPdWv3u/e/A9U0p8a1pnvHN7b/9//3//f/9//3//f/9//3//f/9//3//f/9//3//f/9//3//f/9//3//fwAA/3//f/9//3//f/9//3//f/9//3//f/9//3//f/9//3//f/9//3//f7131lo5Z957e2+UUmstnHOlFEopc046b9JVRiioLMksZBjGJKQgpCSlMMU8pUSmTKZQhlhlVGRYg1yjXKNQxEjFOMYshSCGIMksyTSoOMhEp0ymVKVUplyGZIdoZWBEYERghWRjYEJcY1ykZGNcg1zFZMRgYliDXINco2CCXKNgg1yjYINco2CDXKRgg1yEXINchFyDXINcg1iEWINYg1iDWINYY1CDUKRMhEAHRWMoWnvWYntvvnc6a4UQEUKdb71zvXP2Wlpr3nv/f/9/33//f/9//3v/f/9//3//f/9//3//f/9//3//f/9//3//f/9/AAD/f/9//3//f/9//3//f/9//3//f/9//3//f/9//3//f/9//3//f713Wmvee5xzrTXGGFprEEK1Vt57Wmu9dzprZhjrLKgkySzJMEUgpixkJGQkZCiFMIU0pkCGSKdQhlRkVINUpVSmVMdQpkSmOIUshSSFHIYghiCnLIg0qTyoRGZIZkymVIVQhVRkVIRYQlSEXKVghFxBVIRchFyEWIRYg1iCWINYglSjWIJYg1iCWINYg1iDWINUg1iDVINYg1SDVINQg1RjUINUY1CDUGNMY0SkREIwBz1KPVp3/3+uPcccSymdc5ROrC17Z5trOGObc/9//3/ff/9//3//f/9//3//f/9//3//f/9//3//f/9//3//f/9//38AAP9//3//f/9//3//f/9//3//f/9//3//f/9//3//f/9//3//f/9/3nsYY3tvnHOcc5xz7z0AAPdeKiV7b713xxiGDIcUZhSoJKksyTTINKcwZSyFKGQoZChELGU0hjiGQGRAhUiFSIZMhUimSKVAxjyFLKYohiCHHGcciCBpIIkoqDCnOKY4hTxCNCE4QTyDSAA8YkxjUGNQY1BkUGRQhFBjTINMgkyDTIJMg0yCTINQYkyDTGJMg1BiTINQYkyDTGNIg0yDSINMYkyDTGJIg0ilSGM4B0XuWSk9Ulr3anNWfHO+ewAAUkaca3tn/nc4Yzhj/n//f/9//3//f/9//3//f/9//3//f/9//3//f/9//3//f/9//3//fwAA/3//f/9//3//f/9//3//f/9//3//f/9//3//f/9//3//f/9//38YY3tve29rLYQQUkp7b/9/9174XntvMUZDCOgUAgCnFIYUZhjqMKgwhzSoOIY0hjBlKGQkZByEHGQchShlLIUwYzBjNGM4gzxjOKVAhjinNIcoiSBpFGoQaAyHFCIMIQxjGKQogyiCMII0o0AgNEE8hESEREM8ZEBjPINAYjyDQGM8g0BiPINAYkCDQGJAg0BiQGNEYkCDRGJAg0BjQINAg0CDRGJAg0BiPCA0xUCDMIQsrUkINVl3WnfWXiEEe297aw86xRA4X953OWd7b/9//3//f/9//3//f/9//3//f/9//3//f/9//3//f/9//3//f/9/AAD/f/9//3//f/9//3//f/9//3//f/9//3//f/9//3//f/9//3/ee9ZanHN7bxBC3ntzToQQtVacc3tvOmsAAGQIAQDHEEMAIwRlFAMQAxRFKEUoRSxFKGUoZByEFGIMYgghDCIUIRRCHEEgQiQhKCIsASwjLCQoRiRnGGgQZwRnBGUEIgCFDDFGnHv+f7x/eX8vXqQ0ABxBKEIsQigiJEMsQihCLEEoQixBKEIsQShBLEEsQjAhLEEwQSxBMCEsQTBBMGIwQTBBMEEwQTBAMEEwgzQgKGIoQSCkKOYsrUVZd3NWvXeUUucc5hg4X5trWWdaZzlnnXf/f/9//3//f/9//3//f/9//3//f/9//3//f/9//3//f/9//38AAP9//3//f/9//3//f/9//3//f/9//3//f/9//3//f/9//3//f1prnHOcc5xz5xzwPVJK11rPOVtr3nsIIb53W2t8b1trnW86Z3xvW2tccztzOnMaczt3Ondbd1pvWmtZa3pveWt5b1lrWW85azlzGXM6dxpzO3c7cztvOmd7Z71rfGdbY3xr/3//f7x7/n/9f/5/F3Oaf/VqF29adzhvWXM4cxh3OXs4dzl7OXs5exh7GHsXdxh7GHs5fzl/OH/3ejh/GH84fxd/F3/2fjd/OH9Yfxd/9nZZfzh3OHeDILRinHtjFHJO9lpySvZaBxm8b1prOWf/f713/3//f/97/3//f/9//3//f/9//3//f/9//3//f/9//3//fwAA/3//f/9//3//f/9//3//f/9//3//f/9//3//f/9//3//f/9/1lp7b7VWtVacc/detlY5Z1trW2vXWmQM/3//f/BBKimFFMYY6BwJIYwtdE58b753/3//f/9//3//f/9/3Xvde917/n//f/9//3//f/9//3/ff/9//3//f9173Xf/f9938T3/f/9//3+9f91/m3usPdx//3/+f/9/3Xv/f/9//3/ff/9/3n/ff95//3/ef/9/3n/ef71/vn/ef95/vX/ef7x/WXtyYqxJBjWkKEEcpCgHNe5R3X/+f0EYxiicf91/OGvGHMUUDzp6Z953e2ucc/de/3/ff/9//3//f/9//3//f/9//3//f/9//3//f/9//3//f/9/AAD/f/9//3//f/9//3//f/9//3//f/9//3//f/9//3//f/9/OWfee3tv7z2UUkIIMkZ8b51333tbawkhhRD/f99/QwxSTr57W3MZZ9deED5rJUIAQgBiAGMAxxSuOfhmvn//f/9//3//f/9//3//f957/3//e/97/nf/f/5//3//f/9/XGtsLf9/33v4Yhlr/3//f8Yge3f/f/9//3//f/9//3//f/9//3//f/9//3/ff/9//3//f/9/vnvXYs9B6CQhECEQQhRiGOcozUW0Zjhzm39Zd+5NgyC8f91/YhykJA9OvX8gDK05vHPdd71zKCF7b3tv+GL/f99//3//f/9//3//f/9//3//f/9//3//f/9//3//f/9//38AAP9//3//f/9//3//f/9//3//f/9//3//f/9//3//f/9//38YYxhjOWfvPVprvnvXWscYU0pcbxljAQCnGL93/3+FFHNOe3NsMY0xzzlTRrZOnGPfb/9z3m/XVs85xxxEEAIEZRTpJLBBdVpbc95//3/9e/9//n/+f91//n/ef99//3/ff9detlrwQTpr338qLddi12L/f75/33/ff1p3/3//f/9//3//f957vXNbazpnzzkqJUIIAQCFEGwt8EFTTr173n+de1pz1mJzVs5BajWLOTlzD06lJP5//n8gGGMgxSxaexdvenNKLcUUYwzPOb13Wmudczpn/3//f/97/3//f/9//3//f/9//3//f/9//3//f/9//3//fwAA/3//f/9//3//f/9//3//f/9//3//f/9//3//f/9//3/ee1lrWmu9d845GGPfexlnnHN8b55z6RxkDIYQ/3//f6YYSzE5ZwEA8DWNKW0l6RiGDCQIAwACAIYMbCV0QvhSXmteb35vGmOUTq01ByWjHIMcxixKQWtFjUmORW5BSzUqLa05c1L4Yp13M0p1Ur97dlYzTq9BCjFMPdBN0FFsQYw1KSnnHIQUxhgpJc85MUY6a3xv33udc/heEUJsLekgQwxDDEMMQxDHHEotzj0QRkIQWnfuSecs3X/efyEcpSzFLJNmWXvORd5/jDUxRt57fHN7b513c07/f/9//3//e/9//3//f/9//3//f/9//3//f/9//3//f/9/AAD/f/9//3//f/9//3//f/9//3//f/9//3//f/9//3//f/ZeWWuccwchOWfvPYUQvXc6Z1tvGmdDCIYUAgDfe/9/6CTHHJ1zIgD/e/97/3u/c797v3+/e593G19UQm0d6RAjACMAAgAiAEMA5xRrLe9Bc1p0YlRilWqWZpZmM1LwSUoxUlJ7d3RWphgrKW4xyBjZXl1vEkrxSRFOU1qVYhhztV7WXpRaclLPQWsx5yClGAAAAQQiBGQMphhsLTNK2F5cc55733//f/9/33++f/9/AASce+coSjm8f95/QiClMGMo5zRaf1l35iSsOY017z3POXxvWmsZZ997/3//f/9//3//f/9//3//f/9//3//f/9//3//f/9//38AAP9//3//f/9//3//f/9//3//f/9//3//f/9//3//f/9/GGNaaxhjvXd7b/de/39kDP9/nXNsLQEAhhCnGP9//3/POSIEvncBAL93jzFFCKkUiAxnDKkQDB3yNZhKXWOea/97/3//f/9//3/fe79zfm9daxpjGmNbZ7133nv+f91/F3MpPSIYQxhEFEwtbS0DAGUERQRMIRlf3nf/f/9/vHtZczlzWXM5c3p3nHvef99//3//f/9/33++exprlVbxQeokhxhlFEQMZRDoIHRS339jFN9/pSAQUv9/3n9jKIQsxjTGNNZuen9ZcxhnnHdjDK45Omt8c753e2/ee/9//3//f/9//3//f/9//3//f/9//3//f/9//3//fwAA/3//f/9//3//f/9//3//f/9//3//f/9//3//f/9//385Z3prnHNaa/de/397b2stnnN9b6gUZgxECIYQv3f/f/A5hhD/fwIAfnMTQiUIaAxoCGgIaASJBIkEiAhnBEUEQgAgAAAAIgRlDKkUqhTMEMsQqgyoBMcIpQSDBGEAgwymIOkshyCHIIcYDCWwNYgMZgRmBGYERAClCCEAAADmGMUYxiDGIOckxyDHIKUgpSBkGGQYIhAiECIUQxhEGEUcZiRFIEQcRBwCEGUY8EW9fyIQ3n9CGFJa3n9af2MkhDCENGMwrVWbf3NexiCtOXtvnHNaa3xvWmu2Vv9//3//f/9//3//f/9//3//f/9//3//f/9//3//f/9/AAD/f/9//3//f/9//3//f/9//3//f/9//3//f/9//38YY5xvnG/uPaQUSi16c1tvVE6ec5dOiBBnCEUEZgz/f/97tlJDBP9/AgBVSl1jqQyJCKsMqwisCKwIrAiKBIoEaATQNRE+IQBDAMkUiAiLCIwIjAiKBMsMRACmCCohtlKHDIoQihCrFKsUiRBwLXAtiBCIEKgQyhh+a4cMhghFAKcQxRTGFKcUyRwrJQkhCCWmIMgohiSmLCIgtHJjLIc4ZjSGRGVAQzhjNEIoISB7f+5NYhi8fwAMF3P+f91/hChCLINAhEilRDh/cmJ6e/5/emt6Z3pnvXN6ZzljvXf/f/9//3//f/9//3//f/9//3//f/9//3//f/9//38AAP9//3//f/9//3//f/9//3//f/9//3//f/9//3//fzljfG9ba3JKOGdJKTFKpRRcb39vbyloCIgIJACnDP9//3+3VkQInnNlCK8tv29HAKoIiwitCK0IrgisBKwEigSJBF5n/3syPqYMhgSqCK0IzwyOBGsAaABFAIYIfWf/fwUAiwitCKwIzRBqCHEtcC2JEMoY6xxOKX9vJQCpEC4hNELXVjlffms9Z11r2F4ZZ9ZiEk4rNYUoxjRZf6Q0hzjJRIZIhUxkRKZEYzQhJFl/KDViGLx/AAw4c91/3X9jJGMwhEQhQGI8k3Y4f5p7F2N6a7xvm2d6Z3tre2t7b/9/3nv/f/9//3//f/9//3//f/9//3//f/9//3//fwAA/3//f/9//3//f/9//3//f/9//3//f/9//3//f/9/OWd8b841916SUkkpclK+e553n3NHCIkMiAhFAKcQ/3//fxpjRAhbZ8gU6RT/eyUAqwzNDK0IzwzODM4MrAirCIkEuE7/f993xxCnCIkE7xRsAPAQawCJBIcEry3/e/9/BQCsDK0IzQzNEIsMkS2RMYkQiBCpFHZK/3+HDGcIqQzJEI0tRAhoDCUEiBBFCBFChRTJIEUUIxQpNd1/piyHLOo8yUDIRMhA6DzINGQkvX+EHKYge3shEBhz3n/ef2QkhDBkPIVEpDyMUTh7WXP+f/ZaOGO8b5tre2ucbxdf/3/+f/9//3//f/9//3//f/9//3//f/9//3//f/9/AAD/f/9//3//f/9//3//f/9//3//f/9//3//f/9/nHNaa5xvnG85Z7x3m3dSTmwxXGsbXyYEiQyJCEYEpxD/e/9/fG9DBLdWKyEkAP97JQDLDKwMzgzODM4MzQitCIsEiQSoDN93/3syOqcI6xTuFK0MrgysCIkIRQB9Z993XmuqEKwIzgytCM0QiwiSLXAtiRBnDGcMuVb/f8kUiAxGBEUE/39tLWcMSAhGCGYMnnMrJQIAZxBEDK453n8qMWccZxypLMk0qCzIKKckpyT/f4UY6CQZayIMOnO+f99/QximLKY8xkDGOMUwnH9ac6w1c0prKZtve2+cczln9lr/f/9//3//f/9//3//f/9//3//f/9//3//f/9//38AAP9//3//f/9//3//f/9//3//f/9//3//f/9//397b1prnHMIHUEIrTlyTv5/GWeecxRCiQyqDGcEqAyGDP9//3/fewIAdEqNKSMA/3uICKsIzRDODM8QzgzODK0IqwSJBCUA/3//e75zhgjrFKsI7hCMCKwMiQhEAP9//3/aVokMzQzOCM0MzQyrDJItkTGJEKkURghda/97TSWIDIgMCx3/f7dWiRSKEIgQRgj/f5ZOiAzKGEUE8Tn/fzJCyhhHDIkYqRypGIcUhxTJHP9/ZRBMLVRSIwxcd/9//39EGIYkhSwKQccw6DD3ZhhrEEKEEGspe29aa5xze284Y/9//nv/f/9//3//f/9//3//f/9//3//f/9//3//fwAA/3//f/9//3//f/9//3//f/9//3//f/9//3//fzlne29ba953em/VWoMQAAS9d1xr6xjLFIkIZwSHCGYI/3//f/9/AgDPNfE5IwD/dwwZqgisCM4MzgzPDM4IrQiLBIoERgS/c/97/3+vLWYEiQSsDIwMighmBPE1/3f/fxQ+aQisCM4MrQjNEIsIsi2RLakQZwhFCN93/3+wMUUEJAASPr53v3cmCCcEiRBOJf97/3tGAGcEAwDXTv9ztkqJCMwQigjMEKsQqhBoCC0hn3NFCLA5sDkCBL9733//fyMQhiCnKIYkZRzIJHVWfHPOOZxzW2//fxhjGGebc3trm2//f/9//3//f/9//3//f/9//3//f/9//3//f/9/AAD/f/9//3//f/9//3//f/9//3//f/9//3//f/9/GGN8b3NKAABqLfZem3fde51zfWtnCKoMqgxoCGYEhgz/f/9//38BAEsldUpFBJ9rsSmKBM0MzgzvEM8M7xDNCKwIigRoCDRC/3//e79zpwzsGIoIzBBIBGYEv2/fd/93LiWKDM0MrgjNDM0MrAySLbItiRCIDCQE/3//e1VGRQSHDL9z/3//f0cMBQBnCLhS33P/e2cERgBnAN9r/3P6UkcArAjNCO4M7RDMDKoMkS1ea0UIdlIsKQIE33//f/9/ZBCGFIcYqByoHKcYKyV9b51zfHOddxln92IRRpx3emt6Z/9//3//f/9//3//f/9//3//f/9//3//f/9//38AAP9//3//f/9//3//f/9//3//f/9//3//f/9//3/WWpxzfG8ZY/ZezTnmHK01W2sbX0YEaASqDKoMJADIEP97/3//fwIAxxTYVkQEn2vSMYoErAzODM8M8BDPDM4MrASrCEcEbym/c/9//3ttJYkMaAhpCGcIRAD/f/93/3/KFIoIrQzOCKwIzQyrCLMtkSmJDGcIJAD/f/9/+VplCCMA/3v/f997qRSqFAMA/3//e/97ZgQlACQA32//c99raQCtCK0E7wisBKwIaQTUNfxeRgjZXgohAQD/f/9//39ECIYQiBCJFMoYZgwKHZ5v0DmnGOggKi2UVmsxe3NZZxdf/nv/f/9//3//f/9//3//f/9//3//f/9//3//fwAA/3//f/9//3//f/9//3//f/9//3//f/9//3+9d3tvOWMIIeccD0L3XjlnvXd9b5ZOqhCKCKsMaQhnCIYM/3//f/9/AgDIFBlfRAS4TrpOigStDM4M8BDPDO8QzgzNCIoEiQhnCP97/3v/e/97RQRoDKkQBACPLf97/3f/f6kQagTODM4I7xCsCMwMkymzMYgIZwgkAP97/398ayIARAj/f/97/39uLUUEZQj/f/9//3cLHUUAhgj/d/97XWOKCIwIzgjOCK0IzQyLDFdGd0pFCH1vhhQjCN97/3//f2MEhgiICMwUqhCICAsdXWc7Z1xvfHf4Zp1/tV57c1prOGP/e/9//3//f/9//3//f/9//3//f/9//3//f/9/AAD/f/9//3//f/9//3//f/9//3//f/9//3/ee957GGPvPZxv/38XY601IATWWjpj0TWpDIoIqgiJCEYEhgz/f/9//38iAIYQW2dEAHZG+1KKCKwIzgzPDNAMzwzODK0IiwhpCAQA/3v/f/97/3s0QgQARggkAJ5v/3//e/97BQCKCK0IzgjuDK0IrAizKbItiAhnCCQA/3v/f55zQwRkCP9//3v+d7dSRQQqId53/3//f44tRQhmCP97/3ufb0kIawiuCM4IrQjNEGkIeEoUQkUIfXNlECIE/3//e/97YwCmCOwQqwirDKoMZgD6VthWTC1tNfBFlVoYa1pvvHP2Vv97/3//f/9//3//f/9//3//f/9//3//f/9//38AAP9//3//f/9//3//f/9//3//f/9//3//f/9/e29aa7VWxxhjDDBGWWvde753fGstIaoMigirDIkEZwSGCP9//3//fyIAhQyeb2UE8jVfY4oErQzODPAQ0AzQDM8MzgyLCIoIBQC/c/9//3//e/9/yRgDAIYQ/3/ed/97fmcnAM0QzgzOCO8QrAjNDLMp0zGJCIgIAwD/f/97/39jCIUQ/nv/f/13/38CANdW/3v/f/9/U0ZECMgY/3v/f55vSAhrDM8QjQjuEKwMaQi5UtE5Iwjfe0IEQgT/f/9//3eFBIcEqwyLCMwMywypDJdKnm9cb0stGWsxTkIM3Xubc7VS/3//f/9//3//f/9//3//f/9//3//f/9//3//fwAA/3//f/9//3//f/9//3//f/9//3//f/9//385Z5xzvXf3WjFGai0oJeccOmdcZ8kUqgyrCIsIiQRGBIYM/3//f/9/RAgjBN93RARuJZ9rigSsCM8M0AzQDM8MzwyuCKwISQCICFRG/3//f/97/387Z/E9+V7/f/9/33fZVkgErAytCM4I7wytCKwIsymzLYkIZgQkAP97/3v/f2MMhAz/f/x3/3//eyIA3nf/f917/391UiMICiX/f/9/XWsnBK0UrhCNCM4QqwxIBBtfLCUjBP9/IQBCBP9//3v/d4UEhwSKBK0IzAjLDIkEFDp9a55zQxDoJDFOWm+cd5tvemu8c/9//3//f/9//3//f/9//3//f/9//3//f/9/AAD/f/9//3//f/9//3//f/9//3//f/9//3//fxhjnHM5Z5xzOWd7b917OWffe31rqAzLDIsIqwyJBGcEhgz/f/9//39kDCMA/3tlCOsU/3OJBK0MzgzQENAM0AzPDM8MrAiKCGgIbSn/f/9//3/ff/9/33//f/97/3//ezRCigyLCM4MzgjvDKwEzQyzKdQxqQhnCEQA/3v/e/9/hBCEEP9//Xv/f/9/rzX/f/57/X//f/hiIwSvNf9//3/6XkgIrRDOEK0I7hCKCGgIXWMKHSME/38AAIQM/3//f/97hwyICM0QawDuEMwMiAQTOn1n6Bidd3t3e3d7c5xzOGc5Y913/3//f/9//3//f/9//3//f/9//3//f/9//38AAP9//3//f/9//3//f/9//3//f/9//3//f/9/1lqcc3tvm29Za717WWtaazpnfWuoDKoIqwirCIkIRgCGDP9//3//f4YQAgD/e2UEyRD/c2oErAjPDM8M0AyvDNAMzgytDIsIJgDpGP9//3//f99//3/ff/9/3nv/f/97sC1oBM0QrgjOCO8MrQisCLMp0y2qDGcEZgSeb/9//38IHWMM/3/+f913/3//f/9//n/+f/9/GWMjCDJC/3//f5dOaQiLCK0IzgysCKsIZwR+Z8gQQwT/ewEAphD/f/97/3tnDGkMawhsBM0MzAyqCNEtnmvwOegc5yApKYQUk1J7b/57nHP/f/9//3//f/9//3//f/9//3//f/9//3//fwAA/3//f/9//3//f/9//3//f/9//3//f/9//3+UUr13nHOcc5xzOWu8d3tv/3tcZ4cIywyKBKwMiQRnBIYI/3//f/9/pxQiAN9zZgioDP93aQCtDK8M0BDQDNAMzwzvEK0MrAxHAIYI/3v/f/9//3+de/9//3//f/9//38sHWkIrQzODM4I7xCsBM0Isyn0MaoIqQhmBBlb/3//f4wxYgjde/9/3nvff/9/vnf/f/9//n/YWiME2Fb/e/9/0TGrDIwErgjvDKwEqgSJBJ9n6RBjAP97IQDpGP9//3/ff2gQaQyMDK4QzhCrCMsMyQx9Z71ze2u0VjlrvHubc713F19aa/9//3//f/9//3//f/9//3//f/9//3//f/9/AAD/f/9//3//f/9//3//f/9//3//f/9//3//fxhjWmsQQsYYCCHnHKUUzjkZY31riAiqCKsIqgiJBEYEhgz/f/9//3/HGAIAvnNlBKgM329pAK0IzwyvDNAMsAzQEM8MrgyLCMwUAgD/e913/3//f/9//3//f917/3//e+oUigzNEM4IzwzODKwErAizKdMtqgyICEYAVEb/e/97Dz4AAJtz/n//f9hejjUySt57/n//fzJGIwA7Y/9//3MsGaoIzQysBBAVaQCqCIgEv2vIEGQE/3cjAOkY/3//f/9/RghpDK0QbAisCM0QqgjqFJ5r91aUUkopUUpRShdjem85Z5xv/3//f/9//3//f/9//3//f/9//3//f/9//38AAP9//3//f/9//3//f/9//3//f/9//3//f/9/1lqcc601vHf+f5x3OWd8b793O2OoDMoMqgjLDIgEZgRlCP9//3//f8YYIwRcZ6cMiAj/d0kAzgyuDPEQ0QzRDLEI0gyvCIwMaARGADxj/3//f/5//3//f/9//3//f/9/iAyrEKwM7wzOCM4MrAjMDJEp9DWpCIgIhwioDP97/390UgAEk1YQQs89+GL/f/9/c1JRSjlrCSEiAP9/n2//f0YAiQTMDO0QigTLDKoMRwD/d8kQhgjfc2QECh3/e/9//3tlCIgIiwStCM0MzAwNGYgIfWvXVpVS9172Xjhnm3Naa5tvOGP/f/9//3//f/9//3//f/9//3//f/9//3//fwAA/3//f/9//3//f/9//3//f/9//3//f/9//39zTntvc05aa1pr3nu9d3xzW2c7Y6gMqQipBIkEhwRFAIYM/3//f/9/xxgiBF1rhwyICP93SQCLCI0IrgjQENEM8hDSENAMjAyKDCYAmFK/d9973nv/f/5//3//f/9//3+IDKoMzBDOCM8IzQjNDKsMkSn0NaoMqQiJCKgM/3//ezpnQgy9f5x333//f/9//n/+f917vXcyRmQInW//f59vqQyJCKoMqgirDMsQiAiICN93hwynEJ5vRAQJHf97/3v/e2QEpwirCK0IrAiKCGgEyRTfd9haW2uMMWIIgwz3XptvvXObb/9//3//f/9//3//f/9//3//f/9//3//f/9/AAD/f/9//3//f/9//3//f/9//3//f/9//3//f7VW/397b845pRSEEMYYOWd9b31rZgTqEKoIywypCIcIhgz/f99//3/HGEQEPGeoEGcI/3tIAA4VzhDOEK0IrQiMBK4IrQysEIkMRgQTPv9//3//f/5//3//f/9//3//f2gIqxDMDO8MzwjPDM0IzAySJfU1qgiqCGgEZwS5Tv9/fG8BBP9//3//f/9/3n//f/9//3/ee9ZaQgT/f/9/mE4kAOsUaASqCKoIygwmAAsZ33dmCEUEnm9EBCoh/3v/f/97hQiHCKwIzQzMDKsIyhBnCL9z/39aZ1JK3nucc801OWc4Y5xv/3//f/9//3//f/9//3//f/9//3//f/9//38AAP9//3//f/9//3//f/9//3/ee/9//3//f/9/915aazFGWmv/f3tv3ntrLb5zXGeHCIgEiASIBIcERQCGDP9//3//f8kYIwQbY6gQiAj/d0cAaACKCIoEzAztEO0QqwirDIkIiQxGBG0p/3v/f/5//3/+f/9//3//f/97aAiKDM0MzwjPCK4IzQysCJMp9TGrCKsIqwhoBAwZ/3+ecwAA/3/ff95/3n//f/9//n/ef/9/MUZjCL93/3unDKgMiAjKEKoMyxCqDEcAZwjfd4cM6RhcZ0QECh3/f/9//3tkBIcIqwSLAO0Q7BBnBCwdnm+uMa01ay3uPYstMUZ7b1pnnHP/f/9//3//f/9//3//f/9//3//f/9//3//fwAA/3//f/9//3//f/9//3//f/9//3//f/9//38YYzlnMUbvPThjGGPvPe89OmNcZ6gM6xDKDMoMhwRlBGUI/3//f/9/yRhFCPpa6hiHCP97RgDKDMsQqQhGAIgIiAipDKkMiAxnCEUI6Rz/f/9//3/9f/9//3//f/97/3toBKsMzQzwDM8IzwyuCM0MkyX2NasIzRCLBKsIRwAcX/peRAzff/9//3//f/9//n//f/9//38xRiIE/387Z6cQAwAEAAwZygypCKoMyhBGAP97qBCHDFxnJAArIf9//3//e2UIhwjMDKwIqwirDOsULB2/c51ze29aaxdjnHP/fxhjvXM5Z/9//3//f/9//3//f/9//3//f/9//3//f/9/AAD/f/9//3//f/9//3//f/9//3//f957/3//fxhjnHPeexdfzjkQQvhiWmt8b1xnZQhmBIgIqQyoDGYEhQz/f/9//3/pHEQE+VrKFIcI/3dGACQA8jH7VvpWVUJuJYcMZgiHDGYIRASnFL13/3/+f/9//n//f/9//3vfd0gEiwjOEM8I0AjPCM4MrQiUJfYxrAjNCGoAagRpBKoQjy1lDFxv/3//f/9//n/+f/9//3/+fxBCYwhbZ0QErzH6Wv97f2f/d/9333M9W4cI33OHDAsdGl8kACsh/3//f/9/ZQiICMwMiwDMDMsMZwTzOb93CSFba/deOGdZa9ZaOWcYY/97/3//f/9//3//f/9//3//f/9//3//f/9//38AAP9//3//f/9//3//f/9//3//f/9//3//f/9/9145Z3tvnHMQQmstay0ZYxhjnnMSPskQiAioCGYEZQSFDP9//3//f+kcZQjYVgsdhwj/e0UATiEcW/9//3v/f/97/3vfdzxjji1EBEMI3nv/f/9/m3P/f/9//3//e993RwCrDM4M7wjPBM8IrgiuDJQlFzatCO8QrQjNDMwMJgBnDIcQXGv/f957/n//f/9//3//f/9/UkquNf9//3v/e79z/3f/e/93/FJwJcoMJAD/e6gQpxAbXyMALCX/f/9//3uGDIgIqwysBMwQyxDLFPI1fWuuNf9/ay3/f9VWGGOcc953e2v/f/9//3//f/9//3//f/9//3//f/9//3//fwAA/3//f/9//3//f/9//3//f/9//3//f/9//397b3tve2/nHHtvOWdaa2stnXd9bxI+fme4To8lqAwjAGQI/3//f/97CR1EBNhW6hiHDP93RgBGAMoQRgBnBDU+/3f/e/9733f/e/9/fG//f9173Xv/f/9//3//f/9733NIAIoIzhDPCM8IrgjOCK0IlCn3Ma0IjQQQFawIigjMECUARgiec/9//3//f/9/3nvee/9//3//f/9//3//f/9733eYTqkMBQCqCKkIiARnBN93ZQTqGPpeJAArIf9//3v/f2YIiAirCIsEzAyqDIgINEJ9a8cUpRRBCIMQKCGcc1pr91r/f/9//3//f/9//3//f/9//3//f/9//3//f/9/AAD/f/9//3//f/9//3//f/9//3//f/9//3//f3tvnHMYYxhjWmucczlrdFJ8b1trt1JcZxpb2E51Rs8xKR3ed/9//3/HFCIA+ForHagM/3dGAGgIiQyqDIkISAQmAO0YFT7/e993/3//e/9//3/+f/9/3Xv/f/9//3/fd0gEzRSsCO8MrgTwDK4IrQyUKdcxrQgQFa0IEBWKBMsQZwgEAP9//3//f/9//3//f/9//3/fe/9//3v/e5dOiAwEAKkMiQiJBMwMiQSJCKgIn2vJEMgQ+l5lCOkc/3//f/9/RgiIDKsM7QyKBKoMyhCXTlxrnXN7b7x3vXfeezlne285Y/9//3//f/9//3//f/9//3//f/9//3//f/9//38AAP9//3//f/9//3//f/9//3//f/9//3//f/9/vXd7b1prGWPee3tvnHecc713OmeVTvlaO1/YUjM+ry3PNf9//3/eewkhZAjXUqcQpwzfc6oQiAjMFKsMaQhpBIsMSQRIBAMA6Ri3Uv9//3//f917/3//f/9//3//e/97qhAmAO4UrQStBM4IrQiMCLUt9zHODGsAEBWLBKwMqwxGBKkU33v/f/9//3//f/9//386Z/9/fWtNKQMAZwSpDMoQqghoAIoEzAyJBIkEZwSfa6gQyBT5XmUI6Rj/f/9//39FBIgMaADNDMwMyxCoDFxnO2cxRtZaWmtaaykle2+ccxhf/3//f/9//3//f/9//3//f/9//3//f/9//3//fwAA/3//f/9//3//f/9//3//f/9//3//f/9//3//fzlne2/nHOgcCCGtNXtzEEL/f5VSVEb5VhpbVEKuLY0t/3/dd/9/zjlsKTpjSyErHV5nZwRpCIoIqwyrDK0QiwiMDO0URgRlBCIAIgCNMd57/3//f/5/nHP/f/9/33fyNcoQigjuEM0IDxGsCKwIkyn2MYwEEBXuDKwIzBBHAEUEsDX/f/9//3//f997nXP/f31r6RhmCEUEiAiqDIkISACKBMwMzAyrCMwMiQRnBH9nyRSnEFtnZQjpGP9//3//f2YMiAzLDKsIzBDKDIcIXGd9b9dalFKMNUotgxDee953dE7/f/9//3//f/9//3//f/9//3//f/9//3//f/9/AAD/f/9//3//f/9//3//f/9//3//f/9//3//f/9/tVZ7b5xz3ne9d2otpRgYZzprOmdsKfE5VEJ0Ru81jS3/f/9/3XvONWwtnG/xOVRCfmdOIaoMyxCrDKwMiwiLCO8YFjq5TlVCKx0JHaYQQwjGGP5//3//f/9/vnf/f79zBADsFIoEqwTtDKsMqwjUMfY1zRDOEIsA7RBIAIkMZgj/f/9//3/ee/9733tca4YQIwAEAAQAyxDLEIoEqwgPFc0MrATNCKwIzQyJBGcAXmPpFIYMfGtkCKcU/3//f/9/RQiIDMsMqgiJBKkMCxnfd51v/3+dd3tznHcIJfdee29ba753/3//f/9//3//f/9//3//f/9//3//f/9//38AAP9//3//f/9//3//f/9//3//f/9//3//f/9//3/WWntvOWNrKQgh1lqcd5NWSy2dc9A5rjHPMfA17zWMKf57/nv/e4wtSylbZxI+t06/a5dGHFvbUvQxzAyKBKsIzBDMEEcA0TE0Po4pTCVsLaUUpBRqLf9//3/fe/9/33vZVocIywyqBOwQqgiqCHEp1DGKCKsIzAyrCKoMiAhdZ/9/3nv/f/9/33vHGCMARARFBOsYaAjLEKwMiwTODK0ErQQxEe8MjAQPFYoEiQQcWywhRQS/c0QEpxT/f/9//39mDGcIiQTtEOwQqQzyNTtjKyXGGFJK92Lef7173ntaa95333v/f/9//3//f/9//3//f/9//3//f/9//3//fwAA/3//f/9//3//f/9//3//f/9//3//f/9//3//fzlnfG9aZ1trWmu8dzBKQgz/fzpnW2dbY9hWdEbvNc0x/3//f/9/rTGNMZ1vrzGWSvpW+VI8W59jn2N/XxxXVj4tFWcAiQhnBIcERADpGBlj/3/de605IQT3Xv9//3//f993l07JDIgAqQipCIkMkS3UMewQzAyKBIoIqQz7Wv9//3//f5xzay0iBI4xnnN+b8oURwSJCIsIawTODDEVEA2tAPAIzwitCO4QqwhpBNpSjylEBL9zQwSFDP9//3//f2UMhwyJCMwQaASICNpW/3/4Wt57azGsNUEIGGdbb3xvW2//f/9//3//f/9//3//f/9//3//f/9//3//f/9/AAD/f/9//3//f/9//3//f/9//3//f/9//3//f/9/vXdaa71zrTGmFCkptVrVXhhn/3/4XjpjGVtTQq0tayn/f/9//39LKc85vnPxOflW+VL5UjtXPFt+X79n32t+X31fn2d3PgwViAiHCJZK33f/f/9//39qLcYYay1ba/9//3/fdzxfVTrSMW4lLSGxLbItaASJBMwMRwC5Sv9/v3Pfe/ZehBBCBHRO/3u/d/9//3uqEIsI7hQQFc4IzwTwCBINEg3wDM4IzgyLCIkImEoSOkQA/3siAIUM/3//f/9/hhBmCMsMywzLDOsUPF+3Uq81UkpJKb17/3+bc1prtlb/f/9//3//f/9//3//f/9//3//f/9//3//f/9//38AAP9//3//f/9//3//f/9//3//f/9//3//f/9/3nveexljnXMqJf9/e3MwRkkpKSV0ThljOmPXVpVK8DmuMf9//3//f2stjTGdb/A5XGPXTrdOO1ufZ55jXFtcW55jnV9+XzxbPFs0Ok0h/3v/f71z/3/+f1prQggpJUsp0Dn/f/97/3v6VlRCND40Qvpa+lbyNQsZRQA8W/97v2//f+cYQggiBAEA33v/f/9/33v/e7lOaASsDM0MzgzPCPEM0ATPBNAI7wyMBIsEaQR3RjQ+RAT/eyEAQwj/f/97/39mDGcIiASrDMoM6xSfb793OmO2VkkpKCUHIVlrvHf2Xv9//3//f/9//3//f/9//3//f/9//3//f/9//3//fwAA/3//f/9//3//f/9//3//f/9/3nv/f/9//3//f/9/916cc+ccKSWMMdZafHOUUlprWmc6Y/daU0bPNYwt/3//f/9/KSXONf977zk5X9dWtk5cY1xjnmefa59nfV9+Y59nXF/XTnRG8DX/f/53/3//f/9/3nsBAIUMhgxlCAsdv3P/f/97+VrwOXRKtU45Y+857jWbZ/97/3daY8UQIQBjBGQMphj/f5xz/3/fe/9//3upDKoMzRDOEO8QzwzvDM8IERGuBK0E7hCrDJApuFICAP9/IgQBAP9//3//f6gQRgSJCKoMiAjzOZ9vzzVkDO89vHd5b7t3WWu7dxdj/3//f/9//3//f/9//3//f/9//3//f/9//3//f/9/AAD/f/9//3//f/9//3//f/9//3//f/9//3//f/9//385Z917m3Naa3tvnHNzTscYvXd7bzpntlZ0Tu85jS3/f/9/vndKKWst/38RPv9/VEb5Wlxjv2+/b35nXWOfZ59nXWMaWxlb8DVrKf97/3/dd/9//3v/eykdZAgCAIcMZwhFADRG/3//f1NK8D1zSrROMEL2Wv9//3vWUmsl8DUROjM+KyUrJf9//3//f/97/398Z0UAyhDMEKwMjATODO8Q8BCNAPAMrQSLBEgATiH5WkME/3sBACIE/3//f/9/ZwxnCMoQqhBnBBtfv3P4Wv9/tVYoJYMQ9l55b3pvm3P/f/9//3//f/9//3//f/9//3//f/9//3//f/9//38AAP9//3//f/9//3//f/9//3//f/9//3//f/9//3//f3tvem8YY957nHOlFMYYvXf3Xt53OmfWVnROEUKNLf9//3//fwAAphSdb0MEfGszRvlaXGN+Z59rfmd/Z59nv2ufaztfOl8zQq4xvnP/f/97/3v/f7ZSET6WTnZKbinqFAQARQQLId97/39DBPA5c0bPNf9//3vQNY8pND53SphK8zXzPW0tfW//f/9//3ffd1RCqAiJCKwMzQzvEO8QzgyMAM8IEBHOCIsEyxAtIX1rIwD/fwEAAgDfe/9/n3MlBMkQZwSpDOoUv29URiIAKSGTUrRW9Vr+fxdj9l7de/9//3//f/9//3//f/9//3//f/9//3//f/9//3//fwAA/3//f/9//3//f/9//3//f/9//3//f/9//3//f/9/3nv3YpxzlFIIIbVWlFJsLc45nXNaa9ZWdE7wPa0x/3//f/9/SymuMTtnZQi/d4YMpxAsIXZGf2ffc59rn2d/Y39jPF/YUlNC8TlTQpxr/3v/f3tnMj5URvla+VaXSphKdkaxNQsdpxCfc/9/ZQhtLf9/fWcsIZAtVkK6TtxSvFLcVjZG0TV2St93/3v/e3xnEjbzNXAhzAytCM4IzgjOCBARzgiuCIsEzAyqDKkQv3MjADpn6BwBAL93/3//f2cMBACpECQAuFJcY1xnnW8yRqUUSSkXYxdjem84Z/9//3/ee/9//3//f/9//3//f/9//3//f/9//3//f/9/AAD/f/9//3//f/9//3//f/9//3//f/9//3//f/9//3//f9ZavXvWWhBClFKUUjljGGN7a3trGWNzTu85rTH/f/9//38KIfE5XWvyPf9/6hioEIcIqQzKEOsU9DU+X99zn2ufZxtb2FIzPm0p8Tl0RvA1EToyPvlaO2M8X11j+1a4TnZKdU4SPo0tXGdTRlRGXWeoEIcMJQBoBA4diwy1MRc+ulI1Qm4p0DFTPlQ+MzryMVc+/VJ/Y/9O9y0QEc4IzQTvDKwE7hDMDEYARgT/f2UIMkYqJQEA33v/f993ZgyHDMkQZgg7X31rvnNba/hevXdZazhnWWu8d3pv3Xv/f/9//3//f/9//3//f/9//3//f/9//3//f/9//38AAP9//3//f/9//3//f/9//3//f/9//3//f/9//3//f/9/OWtaa3tvWms5Z/9/rTXnHBljfG86Z5VSzzWtMf9//3//fyol8T3YWo8x/3uXTjxjXWMTOsoQiQyqDOsUDRmQJX9jn2f6UnVGMz4zPvE1Ej6WTthW2FJcYztfXWPZUl1jVEZ0ShE+U0ZLJddWW2PxNTM+0THaUvtW0zE3Pg4ZSAQmAMoQhwgrHa8tEjYSNrhK+1JfWz9XH1M/V39fWTruDO4MzQzNDMsMRgCoDP97AgCuNa41AQCec/9//39mDIYMIwDQNZ1rnm9bZ641Wmt6b7x39l7dexdj3nv/f/9//3//f/9//3//f/9//3//f/9//3//f/9//3//fwAA/3//f/9//3//f/9//3//f/9//3//f/9//3//f/9//3//fxhje2+9dwghKSWVUlJKWmd8b3tr11oxQq0x/3//f997/3//f3RKMkLfe3ZK+lo8Yxxfn2/fc7lS6xSICC0dRgDKEJApND76VpdKVEZ1RnVKO19cY11jnmefZzxbt046X7VOMUKsLVpnOV9SQjlfU0aVSpZKGls8X11jPV9/Z9pSd0qPKcgQhgRlBGUE6hDKDLIpeUKbRtxK/U6aQtQprAirCIoEaASICGcIfWvHFOgYvnPfe/9/v3f/f8gUZgymDBlfW2cJHb1z7zm9c713e29Za957lFL/f/9//3//f/9//3//f/9//3//f/9//3//f/9//3//f/9/AAD/f/9//3//f/9//3//f/9//3//f/9//3//f/9/3nv/f957915aa9Za915aa1trCCF7a5xvW2sYY1JGzjX/f/9//3//f/97vndba/97VEa3UtlWO187XzxjPWN+Zxxf2lKQKckMqAyoCIcI6hQ0PtlWGls7XxpbXF9dYxtbPFs7W5VOtU5zSv93GFvNMVJCGFvec7VO11LWTjtfXGMaW11jG1vZUrhS2FLXUhlbdUYzOk0dDRnLDMwMqgiqBIkEywyJBOwQiQSqDKgMJAB9a1xnfWv/f/9/33f/f/9/JARlCEslnW9aZzFCKSHeezlnvXd7c1pvOWffe/9//3//f/97/3//f/9//3//f/9//3//f/9//3//f/9//38AAP9//3//f/9//3//f/9//3//f/9//3//f/9//3//f/9//397b1prnHNKKQghSil7b/dac0q+d51zlE7vOc41rTGMLa01SymtMTljOmOVTnRK2FbYVvlW+VYaWxpbG18bWzxfPV/6UvIxCxmHCIcMhwyoEI4pdUbYTjxfXWM7W5dKOl/fc/97tk50RnNCtU4xOrVO3W//dxlb1k4YVzpb+VYbX/pW2Va3UtdS11L4VvlWG1scWz1f21J3RtItTR3KDMoMaABnAEYARgDJFNhWM0JlDCMEZAhECGQIAgBDBKcQGFved8YUc0pTSkklpBTnHHtznHfWWv9//3//f997/3//f/9//3//f/9//3//f/9//3//f/9//3//fwAA/3//f/9//3//f/9//3//f/9//3//f/9//3//f/9//3//f/9/GGOccxhjWmsZY4UQUkpzSs41Omecb3NKzznvOYwx7z3NNTFGWmvfe75z/3//f/9//3v/d79zvm+ea55rXWMcW9lO2VIbWxpbMz5NJagQ6RTJEOoUjiXZTt9v/3s8X/pWl0q4TpdKuE63TthSdEa2TvdSfGf/d/97nGdbX/pa+lrYVrdSlU62TrZO2FK3TtlS2lYbWzxfn2vfb/93v2vfb/93/3v/e59v/3v5WkMEphABAEQIhQxlDMcUKyWdb3tr/39zTkIIUkp7b5x3e3M5a3tv/3//f/9//3v/f/9//3//f/9//3//f/9//3//f/9//3//f/9/AAD/f/9//3//f/9//3//f/9//3//f/9//3//f/9//3//f/9//3+9d/denHN7b+gc3nu9c/97MUZ7a5xvGF/3WpROk05zTlFGEEJRRjFGUkZzSnNKdEq2UtdWGV86X1tnXGeea99z/3v/e/9//3v/e99z/3/fd35rt07xNSsdpwhFAEgAqwzNFHAl1DX8Vj1fHFc9X/pW2VLZUtlSlkb4Un1nv2/fd/9//3//f/97/3//e/9//3u/c11nO18aW/la2FK4TnZGND40PjRC0DEzPm0pKiErIfE9jjErJWwpyBi2Vt53hBBCBAghCCH2XqUUnHecd/de/3//f/9//3//f/9//3//f/9//3//f/9//3//f/9//3//f/9//38AAP9//3//f/9//3//f/9//3//f/9//3//f/9//3//f/9//3/+f/9/c069d601nG8YY1pn11q+d957OWOcb/da+F72WvZa1lbVVpROtFK1UtZW1lbXVtZS11a2UrZStU62TpZK1062TpZKdUa3TthWGluWSrhS+VYaW7dO8TUsHeoQ7RSsDGoEzRDMEMwQiQjLDHAlNT65TvtWG1faUrhK2VKYTrhSl06WSnVKlUqVTtdSdUqXTpZKl06WTrdSlUqVSpZKl0ozPnVGdUYSPhI+Ej7wOdA1SyWOMa4xzzm2Vr53Qgi9d5xze2+MMRBCOWecc1prOWv/f/9//3//f/9//3//f/9//3//f/9//3//f/9//3//f/9//3//fwAA/3//f/9//3//f/9//3//f/9//3//f/9//3//f/9//3//f/9/vXfee5xzWmtSSt53e2ved8YUjC3/f5xv+F57a3trOGM5Yxhj91r3WvdatlLXVtdW+FrXVvha+Fr5WvhWOl8ZV/hW11L4Vvla+VrYVhpf+Vr6WhpbGlv5VhpbG1s2OlEhzRBpBM0QqwzLDIkEqwzsFMsQaATKEG8lVkLaUttS2lL6VvlW+VbXTrZOdUa4TrhOuE6WSrdOtk62TpVOlk7YUthS2Fa3UvE5rzGvMa4x8DnQOc81jjGuNXxvW2utNecctVZaa957KSmcd1tvOWfee/9//3//f/97/3//f/9//3//f/9//3//f/9//3//f/9//3//f/9/AAD/f/9//3//f/9//3//f/9//3//f/9//3//f/9//3//f5xz/3//f/9/tVacc/datVZrKQghnG97a1trW2e+dxlje2taZzpnW2s6Z3trfGtbZztnW2c7YztjGl8aXxlfGV/3VjlbOV85X/ha+Fr4Whpf+Vr5XhpfO2M7Y1xnfWe/a15jn2deX1dCmUr8Vj1bmUr0NdItLRmqDIgIiARnBKoMiATrEG8hNDqXShpXGls7W/pSG1sbWxtb+VYZV/hW91bXVhlbt1K3TjI+8TnQNVRGM0LwOTJCzzXwOfheU0oJIVprnHPOOUopOWcZZ1pvW285Z/9/vXv/f/9//3//f/9//3//f/9//3//f/9//3//f/9//3//f/9//38AAP9//3//f/9//3//f/9//3//f/9//3//f/9//3//f/9//3//f/9/3nu9d1prnHOmFBhfWmd8b3trZAx0TltrOWO+c51znnOdb31vfGt8a1xrXGtcZ31rXGdda1xnXWtcZ5xremNaY1pjfGt8a3xvXGd9b31rnm99a31rfWeea51n32++Z99v32/fa1xfnmO/a/93n2teY35jv2v6UrEpygzLDKoEiASHAKcEyQwrFU0ddkKYShtXG1c7WzpbWl85WzpjO2NbY1tjGVs6XztfXGc6X55vGV86Y/hafGv4XrVWKSFKKVpre2/oIL57vXe2Wt57/3//f/9//3//f/9//3//f/9//3//f/9//3//f/9//3//f/9//3//fwAA/3//f/9//3//f/9//3//f/9//3//f/9//3//f/9//3//f/9//3//f9571lqccxhjUko5Y3ROCB05YxFCnXN8bxlffGt9b55znnOdc31vvnOeb75znm++c55vnnOeb55ve2uca5trnG98a3xrfGudb3xrvnOeb55vnW++b55vnWu9a95vnGO9a3xn/3O+a55rfWPfc99vv2ufa59rfmefaz1bX19/Y59nXV9cWxtXG1cbV11ffmN+Y1xfXGN7Y3xnW2NbYztjnWs6X55vO2M7Y1xnGV86Y3xr+F7fe0opnHO9czlnSimEEBlnOWc5Z513/3/ee/9//3/ee/9//3//f/9//3//f/9//3//f/9//3//f/9//3//f/9/AAD/f/9//3//f/9//3//f/9//3//f/9//3//f/9//3//f/9//3//f/9//3+cczlnnHOcc+cYtVZKKXtvpRQ5Z957nXMZY75zvnedc75znW//e953vnO+d75z33e+c753nXPfd75z3nO+c993vnPfc75z33e/c993vnPfd75zv3O+b99z3m/fb75v33O+b99vvm+/b75vv2++b79vvm+/b55rv2+fa79rnmu/a55rvmuea79rnmuea55nnmudZ51rfWeeZ31nfWd9Y31nXGd8Z1tjfGt8Z9dWfGt8b6YU3nv/f/ZanHO9d/denHOcc/di/3//f/9//3//f/9//3//f/9//3//f/9//3//f/9//3//f/9//3//f/9//38AAP9//3//f/9//3//f/9//3//f/9//3//f/9//3//f/9//3//f/9//3//f957Wmtaa5xzKSX/f8YYzjnee4wxrTVaZ71zW2u+d1tn33edc1tnvXO+c71zvne9c753vXO+d75zv3O+c79zvnO/c75zv3O+c79zvnO/c75zv3O+c79zvm+/c75vv3O+b79vvm+/c55vvm++b75vnm++b55vvm+ea55rnmu+b51rnmuda55rnWuea51rnmt9Z51rfWedZ31jfmd9Y31nXGN8Z1xjXGcZX/hanW97azlje2/GFGstOWd7b/deWmt7bxhje2//f/9//3//f/9//3//f/9//3//f/9//3//f/9//3//f/9//3//f/9//3//fwAA/3//f/9//3//f/9//3//f/9//3//f/9//3//f/9//3//f/9//3//f/9//3/eezlnWmv3XmMMWmv/f8YY1lrWWtZWGF97a3trvXOcb/9/3ne+d71z3ne+c953vnffd95333e/c993v3ffd79z33e/d993vnPfd75z33e+c993vnPfc75z33O+c99zvm/fc75vvnO+b79zvm++c75vvnO+b75vnmu/b55rvm+ea75vnmuea51rnmuda55rfWeea51nnmd9Z35nfWd9Z1xjfGdbZzpfnW9aZ71zay1zTr13SSVzTlJKtVacc3tvGGP/f/9//3//f/9//3//f/9//3//f/9//3//f/9//3//f/9//3//f/9//3//f/9/AAD/f/9//3//f/9//3//f/9//3//f/9//3//f/9//3//f/9//3//f/9//3//f/9/e285Z5xzvXecc4QQrTV7bzlnOmdbZxlfe2taZ/9/e2u9c75z3ne9c753vXO+d7533ne+c993vnPfd79z33e+c993vnPfd75zv3e+c793vnO/c75z33O+b99zvm/fc75vvnO+b75zvm++b75vvm+eb75vnm++b55rvm+ea75vnmuea51rnmuda55rnWuea31nnWt9Z31nfWN9Z1xjfGdbY1tnGV9bZ1pn11p7bzFCCB2cc+89EEJaa3tvOWfee/9//3//f/9//3//f/9//3//f/9//3//f/9//3//f/9//3//f/9//3//f/9//38AAP9//3//f/9//3//f/9//3//f/9//3//f/9//3//f/9//3//f/9//3//f/9//3/ee1prOWecc4QQe2+cczFG3nspIZVSnG+cb3xvGWOcc9533ne+d957vnfed7133nfed99333ffd99333ffd99333ffd99333e+c993vnPfd75z33e/c993vnPfd75z33O+c99zvnO+c75zvnO+c75zvm+/b75vvm+eb75vnm++b55vvm+ea55vnWueb51rnWuda55rfWd9Z31nfWdcZ1xnW2O+c3xrlVJsLYwt3nvWWuYYOWc5Z713OWd7b/9//3//f/9//3//f/9//3//f/9//3//f/9//3//f/9//3//f/9//3//f/9//3//fwAA/3//f/9//3//f/9//3//f/9//3//f/9//3//f/9//3//f/9//3//f/9//3//f/9//3+1Vpxz/3+lFN57nHMIHfdeWmsxRjljvXMYX753vnedc753vnfed71zvXe9c953vnffd75333e+c993vnffd75z33e+c993vnPfd75z33e+c99zvnPfd75z33O+c99zvnO+c75zvnO+b75zvm++c55vvm+eb75vnm++b55vvm+da55vnWudb31rnWt9a51rfWd9a3xnfWdbY1tnW2NbZ3xrU0bONf979lpjDN575xy9d713GGN7b/9//3//f/9//3//f/9//3//f/9//3//f/9//3//f/9//3//f/9//3//f/9//3//f/9/AAD/f/9//3//f/9//3//f/9//3//f/9//3//f/9//3//f/9//3//f/9//3//f/9//3//f/9/917eezlnWmtKKZNObC1SRq0xWmdaZ71z+F5aZ5xvnXPed9533ne9d9533nffd95333ved9933nffe95333ved9973nffd75333e+d9933nPfd95z33e+c993vnPfd75z33e+c75zvnO+c75zvnO+b75zvm++c75vvnO+b75vnW++b51vnm+da55vnWuda31rfWt8Z3xnW2dbZ1pndErfezJGED6cc71zxhgYY3tvOWcYY957/3//f/9//3//f/9//3//f/9//3//f/9//3//f/9//3//f/9//3//f/9//3//f/9//38AAP9//3//f/9//3//f/9//3//f/9//3//f/9//3//f/9//3//f/9//3//f/9//3//f957/3+9d/deWmsYY1JKnHOtNfA9vnfnHBhfvnfed1trW2ucc71z3ne+d953vnffe7533ne+d953vnfed7533nfed993vnfed7533ne+d953vnffd75z3ne+c953vnPec75z3nO+c75zvnO+c75zvnO9b75znm++c55vvnOdb75vnW++b51vnW+da51vfWudb3xrfWtcZ3xrW2dbZzpjWmeVUoUQ3ncxRq013nd6b5tve28YY957/3/ee/9//3//f/9//3//f/9//3//f/9//3//f/9//3//f/9//3//f/9//3//f/9//3//fwAA/3//f/9//3//f/9//3//f/9//3//f/9//3//f/9//3//f/9//3//f/9//3//f/9//3//f/9/Wms5Z713e2/OOe89/3+FEHxvnXNCCP9/OWd8b3tve2/ee713vXf/f51z/3ved753vnffe95733ved9973nffe95333ved9973nffe95333ved9973nffd95333fed993vnPfd75z3ne+c993vnO+c71vvnO9b75zvnOdb99333dbZ51vvnN8a3xrXGu+c1tnW2e+c3RO8D1DCFtrW2vGGJtvay05Z1prnHMYY5xz/3//f/9//3//f/9//3//f/9//3//f/9//3//f/9//3//f/9//3//f/9//3//f/9//3//f/9/AAD/f/9//3//f/9//3//f/9//3//f/9//3//f/9//3//f/9//3//f/9//3//f/9//3//f/9//3//f1prWmtaa9ZavXeEENdaSymEEFprGF+tNTlne29aa5xznHP/f1pr/3+cb7533nf/e953vne9c953vnfed9533nu+d9533nfee95333fed993vnfed7533ne+c953vnfed71zvne9c753nW+9b51vvnOdb71znW+9c75ze2t8a993fGudb3xvvXOdbxljfGt7axlfSiW+d51zAQC9dzlnYwwxRhdfvXcYY5xz/3//f/9//3//f/9//3//f/9//3//f/9//3//f/9//3//f/9//3//f/9//3//f/9//3//f/9//38AAP9//3//f/9//3//f/9//3//f/9//3//f/9//3//f/9//3//f/9//3//f/9//3//f/9/3nv/f/9/vXdaa3tvWmtSSvdee2+tNfdee29CCDln7z29d957Wmt7b7133nu9d/9/3nfed7133nvee/973nfee95333ved9573nffe95333ved9973nffe95333ved953vnfed7533ne+d953vne+c71zvne+c753vXO+c51vvnf/e3tre2udc51vW2ecb9daWmd7b/hezzn3Xu89nXO+d4QQ3nd7b5tzvXcYYzln/3//f/9//3//f/9//3//f/9//3//f/9//3//f/9//3//f/9//3//f/9//3//f/9//3//f/9//3//fwAA/3//f/9//3//f/9//3//f/9//3//f/9//3//f/9//3//f/9//3//f/9//3//f/9//3//f/9//3//f957nHMYY3tvWmuMMRBC/3+EEL13e29KKRBCGGP/fzlnnHM5Z713vnfee713vXe9d9973nvfe9533nved9573nfee9533nved9973nfed9533ne+d953vnfed713vne9d953vXO+d7533ne9c75znXO9c5xvnXN8b51vnW//e1tre2t7azlje2/eewkhvXdkDFprrTVzTlprSil6bzlne285Z3tv/3//f/9//3//f/9//3//f/9//3//f/9//3//f/9//3//f/9//3//f/9//3//f/9//3//f/9//3//f/9/AAD/f/9//3//f/9//3//f/9//3//f/9//3//f/9//3//f/9//3//f/9//3//f/9//3//f/9//3//f/9//3//fzlnnHMYY5xzWmutNXNOxhjGGFprKSXee+89e285Z3tve29aa5xz/3/+e953vXPed9533nvee9573nvee9573nvee9973nvee9533nved957vnfee7533nu9d957vXe+d7133ne9c71znHOdc5xzvXOdc5xzvXN7b3trfG8YY3xvnHOdc1pr1lqtNTFGnHO9d+89CCGUUt57nHO1Vr13/3+9d/9//3//f/9//3//f/9//3//f/9//3//f/9//3//f/9//3//f/9//3//f/9//3//f/9//3//f/9//38AAP9//3//f/9//3//f/9//3//f/9//3//f/9//3//f/9//3//f/9//3//f/9//3//f/9//3//f/9//3//f/9//38YY3tve2+9d0opvXd7b5xzAAD/f4QQrTXeexhjOWc5Z3prnHObb5xznHP+e9573ne9d9573Xfee7133nvdd957vnfee9533nu+d957vnfee713vne9d753vXe+d713vne9c713nXO9c51zvXO9c753nHOdc1trGF97b3tvvXMxRlprOmdaawghbDHGGHNOvXecc1prGGMYY/9/3nu8d/9//3//f/9//3//f/9//3//f/9//3//f/9//3//f/9//3//f/9//3//f/9//3//f/9//3//f/9//3//fwAA/3//f/9//3//f/9//3//f/9//3//f/9//3//f/9//3//f/9//3//f/9//3//f/9//3//f/9//3//f/9//3//f/9/GGPXXt57e29ab757CCGcc5RWzj33Xmst1l57b957WmtZa1prWmucc957/nu8c957vXfee9133nu9d9573Xfee9573nvee957vXfee9573nu9d957vXfee7133nu9d753vXfed7533ne9c71znG+cb7ZW/3u+d3tvtlacb4UQvntbb5x3nHfGHL17MEb3Xnpv/n+UUt57/3//f/9//nv/f/9//3//f/9//3//f/9//3//f/9//3//f/9//3//f/9//3//f/9//3//f/9//3//f/9//3//f/9/AAD/f/9//3//f/9//3//f/9//3//f/9//3//f/9//3//f/9//3//f/9//3//f/9//3//f/9//3//f/9//3//f/9/3nv/f3tv1lp7b3tv1loQQr13IQjWWjlrhRT/f1pre28PQvdevHfdd1prWWdaa5tvvXfdd7133Xe9d913vXfdd9573nu9d957vXfee7133nu9d957vXe9d713vXe9d713nHO9c71zvXecc3xvOmc5Z1pn/3taa3NKnHOlFEopWmutNZxzWmucc5RSUUpaa5xze2+1Vv9/3nv/f/9//3//f/9//3//f/9//3//f/9//3//f/9//3//f/9//3//f/9//3//f/9//3//f/9//3//f/9//3//f/9//38AAP9//3//f/9//3//f/9//3//f/9//3//f/9//3//f/9//3//f/9//3//f/9//3//f/9//3//f/9//3//f/9//3//f/9//3+cc1prOWd7b5xzEEJzTowxxhi9d3tve2+cc957IQT/f/denHO9d1pre297b/denHO9d/9/nHO9d9573nucc957e2/ee/9/nHP/f/9/nHPee7133nvee713vXfee953nHMYYxhje297b713fG8wQltr7z0YY5RO8D1rLSklOWdabzlnvXecc713OWdaa957/3//f/9//3//f/9//3//f/9//3//f/9//3//f/9//3//f/9//3//f/9//3//f/9//3//f/9//3//f/9//3//f/9//3//fwAA/3//f/9//3//f/9//3//f/9//3//f/9//3//f/9//3//f/9//3//f/9//3//f/9//3//f/9//3//f/9//3//f/9//3//f/9/nHN7b1prWmsYY/9/YwxzTpxzWmtaa1prnHPnHJxzxhi9d5RSnHM5Z3tve29aa1prGGNaa713Wmucc/9/e2//f713vXe9d713nHP/f7133nt7b3tve297b/de916cc1pr/3+9d/deUkoxRhBCKSX/f+cce2/GGFpr5xxrLb13vXc5Z3tvc06cc713/3//f/9//3//f/9//3//f/9//3//f/9//3//f/9//3//f/9//3//f/9//3//f/9//3//f/9//3//f/9//3//f/9//3//f/9/AAD/f/9//3//f/9//3//f/9//3//f/9//3//f/9//3//f/9//3//f/9//3//f/9//3//f/9//3//f/9//3//f/9//3//f/9//3//f957nHNaa7VWxhgYY/9/Wms5Z957tVYpJQgh916UUs45EEKccwghc069d5xzOWe9d9ZavXd7b1pr1lp7b7VWe2/WWntvWmt7bzlnOWc5Z1pre2+ccxhjnHP/f1prlFJKKdZajDHWWvdevXeEEAgh7z2cc9ZajDHeexhj917ee1pr1lr/f/9//3//f/9//3//f/9//3//f/9//3//f/9//3//f/9//3//f/9//3//f/9//3//f/9//3//f/9//3//f/9//3//f/9//3//f/9//38AAP9//3//f/9//3//f/9//3//f/9//3//f/9//3//f/9//3//f/9//3//f/9//3//f/9//3//f/9//3//f/9//3//f/9//3//f/9//3/ee713GGM5Z5xze285Z5xzWmu9dwghvXdKKa015xy9d4QQvXetNRhjjDE5Z1pr3nucc5xz3nu9d713nHN7b713GGN7b1prOWecc5xznHNaa1pr915KKcYYvXcIIVpre28pJZRS1lo5Z845e29jDK01WmvWWq01zjm9dxhj1lr/f/9//3//f/9//3//f/9//3//f/9//3//f/9//3//f/9//3//f/9//3//f/9//3//f/9//3//f/9//3//f/9//3//f/9//3//f/9//3//fwAA/3//f/9//3//f/9//3//f/9//3//f/9//3//f/9//3//f/9//3//f/9//3//f/9//3//f/9//3//f/9//3//f/9//3//f/9//3//f/9//3/ee957lFK9d1prnHMQQgAAMUbee4QQEEKcc3tvjDGcc4wxWmtjDP9/CCF7b0opay2MMVprUkqcczlne28YY1pr1lree+89OWdaa9ZaEEIxRntvnHN7bwgh/3/WWhBCjDHGGL13916MMb13rTX/f1prWmv3XrVWvXf/f/9//3//f/9//3//f/9//3//f/9//3//f/9//3//f/9//3//f/9//3//f/9//3//f/9//3//f/9//3//f/9//3//f/9//3//f/9//3//f/9/AAD/f/9//3//f/9//3//f/9//3//f/9//3//f/9//3//f/9//3//f/9//3//f/9//3//f/9//3//f/9//3//f/9//3//f/9//3//f/9//3//f/9//3//f/deOWdaazln/39aa7VWc06tNVprMUZaa3tvhBC9dwghnHPGGL13Silaa4QQ/3/nHP9/5xycc8YY915CCJxzAADee713nHOMMTlnrTXWWr13AAB7b957916MMbVWSim9d7VWnHMYY713OWe1Vv9//3//f/9//3//f/9//3//f/9//3//f/9//3//f/9//3//f/9//3//f/9//3//f/9//3//f/9//3//f/9//3//f/9//3//f/9//3//f/9//3//f/9//38AAP9//3//f/9//3//f/9//3//f/9//3//f/9//3//f/9//3//f/9//3//f/9//3//f/9//3//f/9//3//f/9//3//f/9//3//f/9//3//f/9//3//f/9/3nv/f3tv914YY3tvnHN7b3NOc07OOd57914xRjlnzjmtNQgh914xRv9/hBCcc0op7z1rLVprCCFaa601e29jDHtvKSUQQkII3ntjDNZavXfvPTlnvXecc+ccnHM5Z1prnHMYY5xz9169d/9/3nv/f/9//3//f957/3//f/9//3//f/9//3//f/9//3//f/9//3//f/9//3//f/9//3//f/9//3//f/9//3//f/9//3//f/9//3//f/9//3//f/9//3//fwAA/3//f/9//3//f/9//3//f/9//3//f/9//3//f/9//3//f/9//3//f/9//3//f/9//3//f/9//3//f/9//3//f/9//3//f/9//3//f/9//3//f957/3//f957vXf/f1prtVa9dzlnnHN7b957xhhKKXtvUkp7b3tvSilzTvdee2/GGN57SinGGNZa1loQQvdec07nHKUUvXcpJb13pRR7b+ccvXcYY9575xwpJXtvnHN7b3tvvXfWWjlnvXfee/9//3//f/9//3/ee/9//3//f/9//3//f/9//3//f/9//3//f/9//3//f/9//3//f/9//3//f/9//3//f/9//3//f/9//3//f/9//3//f/9//3//f/9//3//f/9/AAD/f/9//3//f/9//3//f/9//3//f/9//3//f/9//3//f/9//3//f/9//3//f/9//3//f/9//3//f/9//3//f/9//3//f/9//3//f/9//3//f/9//3//f/9//3//f/9//3//f3tv917WWlprnHOcczlnnHOUUntvlFJzThhjc057b4wxe2+EELVWnHOEENZa914xRhBCpRS9d6UUnHPGGHtvrTVKKTFGe2/ee5xznHN7b/de915aa713/3//f/9//3//f/9//3//f/9//3//f/9//3//f/9//3//f/9//3//f/9//3//f/9//3//f/9//3//f/9//3//f/9//3//f/9//3//f/9//3//f/9//3//f/9//3//f/9//38AAP9//3//f/9//3//f/9//3//f/9//3//f/9//3//f/9//3//f/9//3//f/9//3//f/9//3//f/9//3//f/9//3//f/9//3//f/9//3//f/9//3//f/9//3//f/9//3//f/9//3//f957Wms5ZxhjWmu9dzlne2+cc5xze28xRu89nHO9d+ccvXe9d4QQtVZaa845WmsIIb13c04YY5xznHPee3tvOWdaazlnGGP3Xhhj3nvee957/3//f/9//3//f/9//3//f/9//3//f/9//3//f/9//3//f/9//3//f/9//3//f/9//3//f/9//3//f/9//3//f/9//3//f/9//3//f/9//3//f/9//3//f/9//3//f/9//3//fwAA/3//f/9//3//f/9//3//f/9//3//f/9//3//f/9//3//f/9//3//f/9//3//f/9//3//f/9//3//f/9//3//f/9//3//f/9//3//f/9//3//f/9//3//f/9//3//f/9//3//f/9//3//f9573nveexhj9173XlprnHN7b5xzWmt7b3tvvXc5ZzlnvXf/f3tvnHN7b5xzOWdaa713nHN7bxhjGGMYYxhje2/ee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3nv/f/9//3//f/9//3//f9573ntaa9ZaGGMYYzlntVYYY5xzWmtaaxhjOWdaa/deWmsYY/deWmu1Vjlne2//f9573nv/f/9/3nvee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957/3//f/9/vXfee713nHO9d9573nucc/9//3/ee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3nv/f/9//3//f/9//3//f/9//3//f/9//3//f/9//3//f957/3/ee/9//3+cc/9//3//f/9//3//f/9//3//f/9//3//f/9//3//f957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957/3//f/9//3//f/9/3nvee957/3//f/9//3/ee/9/3nv/f/9//3//f/9/3nv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ee/9//3/ee/9//3//f/9//3//f/9//3//f957/3//f/9//3//f957/3//f/9//3//f/9//3//f/9//3//f/9//3//f/9//3//f/9//3//f/9//3//f/9//3//f/9//3//f/9//3//f/9//3//f/9//3//f/9//3//f/9//3//f/9//3//f/9//3//f/9//3//f/9//3//fwAARgAAABQAAAAIAAAAR0RJQwMAAAAiAAAADAAAAP////8iAAAADAAAAP////8lAAAADAAAAA0AAIAoAAAADAAAAAQAAAAiAAAADAAAAP////8iAAAADAAAAP7///8nAAAAGAAAAAQAAAAAAAAA////AAAAAAAlAAAADAAAAAQAAABMAAAAZAAAAAAAAABQAAAA/wAAAHwAAAAAAAAAUAAAAAABAAAtAAAAIQDwAAAAAAAAAAAAAACAPwAAAAAAAAAAAACAPwAAAAAAAAAAAAAAAAAAAAAAAAAAAAAAAAAAAAAAAAAAJQAAAAwAAAAAAACAKAAAAAwAAAAEAAAAJwAAABgAAAAEAAAAAAAAAP///wAAAAAAJQAAAAwAAAAEAAAATAAAAGQAAAAJAAAAUAAAAPYAAABcAAAACQAAAFAAAADuAAAADQAAACEA8AAAAAAAAAAAAAAAgD8AAAAAAAAAAAAAgD8AAAAAAAAAAAAAAAAAAAAAAAAAAAAAAAAAAAAAAAAAACUAAAAMAAAAAAAAgCgAAAAMAAAABAAAACUAAAAMAAAAAQAAABgAAAAMAAAAAAAAAhIAAAAMAAAAAQAAAB4AAAAYAAAACQAAAFAAAAD3AAAAXQAAACUAAAAMAAAAAQAAAFQAAACEAAAACgAAAFAAAAA6AAAAXAAAAAEAAACrCg1CchwNQgoAAABQAAAACQAAAEwAAAAAAAAAAAAAAAAAAAD//////////2AAAAAdBDUEOgRBBCAAHgQuABIELgBvAAcAAAAGAAAABgAAAAUAAAADAAAACAAAAAQAAAAGAAAABAAAAEsAAABAAAAAMAAAAAUAAAAgAAAAAQAAAAEAAAAQAAAAAAAAAAAAAAAAAQAAgAAAAAAAAAAAAAAAAAEAAIAAAAAlAAAADAAAAAIAAAAnAAAAGAAAAAQAAAAAAAAA////AAAAAAAlAAAADAAAAAQAAABMAAAAZAAAAAkAAABgAAAA9gAAAGwAAAAJAAAAYAAAAO4AAAANAAAAIQDwAAAAAAAAAAAAAACAPwAAAAAAAAAAAACAPwAAAAAAAAAAAAAAAAAAAAAAAAAAAAAAAAAAAAAAAAAAJQAAAAwAAAAAAACAKAAAAAwAAAAEAAAAJQAAAAwAAAABAAAAGAAAAAwAAAAAAAACEgAAAAwAAAABAAAAHgAAABgAAAAJAAAAYAAAAPcAAABtAAAAJQAAAAwAAAABAAAAVAAAAHwAAAAKAAAAYAAAADsAAABsAAAAAQAAAKsKDUJyHA1CCgAAAGAAAAAIAAAATAAAAAAAAAAAAAAAAAAAAP//////////XAAAABQEOARABDUEOgRCBD4EQAQIAAAABgAAAAYAAAAGAAAABgAAAAYAAAAGAAAABgAAAEsAAABAAAAAMAAAAAUAAAAgAAAAAQAAAAEAAAAQAAAAAAAAAAAAAAAAAQAAgAAAAAAAAAAAAAAAAAEAAIAAAAAlAAAADAAAAAIAAAAnAAAAGAAAAAQAAAAAAAAA////AAAAAAAlAAAADAAAAAQAAABMAAAAZAAAAAkAAABwAAAAeQAAAHwAAAAJAAAAcAAAAHEAAAANAAAAIQDwAAAAAAAAAAAAAACAPwAAAAAAAAAAAACAPwAAAAAAAAAAAAAAAAAAAAAAAAAAAAAAAAAAAAAAAAAAJQAAAAwAAAAAAACAKAAAAAwAAAAEAAAAJQAAAAwAAAABAAAAGAAAAAwAAAAAAAACEgAAAAwAAAABAAAAFgAAAAwAAAAAAAAAVAAAAMQAAAAKAAAAcAAAAHgAAAB8AAAAAQAAAKsKDUJyHA1CCgAAAHAAAAAUAAAATAAAAAQAAAAJAAAAcAAAAHoAAAB9AAAAdAAAAB8EPgQ0BD8EOARBBDAEPQQ+BDoAIAAdBDUEOgRBBCAAHgQuABIELgAHAAAABgAAAAcAAAAGAAAABgAAAAUAAAAGAAAABgAAAAYAAAAEAAAAAwAAAAcAAAAGAAAABgAAAAUAAAADAAAACAAAAAQAAAAGAAAABAAAABYAAAAMAAAAAAAAACUAAAAMAAAAAgAAAA4AAAAUAAAAAAAAABAAAAAUAAAA</Object>
  <Object Id="idInvalidSigLnImg">AQAAAGwAAAAAAAAAAAAAAP8AAAB/AAAAAAAAAAAAAABDIwAApBEAACBFTUYAAAEAIK0AANEAAAAFAAAAAAAAAAAAAAAAAAAAgAcAADgEAAClAgAAfQEAAAAAAAAAAAAAAAAAANVVCgBI0AU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BMUY4AAAAAAAAAAAAAAAAWFhZNTU9UVFZmed5PUmEiIiIUFBRUVVpBSG9rAE1QcwAAAAAAAAAAAAAAABYWFmlpcnR0gBMv71djvVpaXGdpcklZwkhPlXQAKysrDhQXERcaEBUYMzg8W2Flh46SjpWYHEH/OFPsgIesbXzHJD7bUVV6cgAGBgaHr79WdoZvkaNvj6NbdIuivsutytZ+k/cxVP9FY/M6We9ZaLEyMjRpABYWFn2er8y6rdrJvdrIvcy8tezj4vHq6Obm8oid/zld/3SI/3FzgQ4OD2kAZ26Nu93o/9jA/9jA/9jA/93L/+zd/+7gyMr9aoH/W3j/X3z/lJ3GLy8wAABAQEB2jZnjwKugcFCpfWLSsJ367+b/+PBgeP97jv/a3P+tuP9ZfP9teq14ADk5Ob3j7/nt3uXe0t/WzvDn5pyq/I2e/4KT/Ozl9v/u5uXs6JGhzWt6x2UABwcHjrHD0evxQbrjJqfPhs3epLn3pLP67OXt/+zg/+fZwMfEhpypSUpKMQAAAACly9y86PYtvOk7w+1TvNvo7Oz/9PD/7uf/6OD/5tnDz89vj5sXGBg0AAAAAKXL3Nnx+GLJ6i266VvI6Ovv7//08P/v4P/r4P/o3cPR02mImwECAmkAAAAAmLzE+f392fD4vOf21PL5+vz6//36//Dp/+3g/+Xbs7y/ZISVAQICbgAAAACt2ueEpq2hx9CZw9B2mq295fPI8v+Cnaqx0t9whJSStsRtjKEBAgJUAHCYsHSaspCowIKhsoKhspCowGaMpGCIoImiuW2LnZCowGuIm1BwgAECArDoJwAAABgAAAABAAAAAAAAAP///wAAAAAAJQAAAAwAAAABAAAATAAAAGQAAAAiAAAABAAAALEAAAAQAAAAIgAAAAQAAACQAAAADQAAACEA8AAAAAAAAAAAAAAAgD8AAAAAAAAAAAAAgD8AAAAAAAAAAAAAAAAAAAAAAAAAAAAAAAAAAAAAAAAAACUAAAAMAAAAAAAAgCgAAAAMAAAAAQAAAFIAAABwAQAAAQAAAPX///8AAAAAAAAAAAAAAACQAQAAAAAAAQAAAAB0AGEAaABvAG0AYQAAAAAAAAAAAAAAAAAAAAAAAAAAAAAAAAAAAAAAAAAAAAAAAAAAAAAAAAAAAAAAAAAAAAAAAADxZQy+RgDMAAAAALDUA3C/RgAAAAAAVL5GAGxD8WUMvkYAALDUAwEAAAAAsNQDAQAAAIhD8WUBAgAAWL9GAOCukABQv0YAALDUAwC+RgCAAUl1DVxEdd9bRHUAvkYAZAEAAAAAAAAAAAAA4mbodOJm6HRYeR0AAAgAAAACAAAAAAAAKL5GAHVu6HQAAAAAAAAAAFq/RgAHAAAATL9GAAcAAAAAAAAAAAAAAEy/RgBgvkYA2u3ndAAAAAAAAgAAAABGAAcAAABMv0YABwAAAEwS6XQAAAAAAAAAAEy/RgAHAAAA4LEuAIy+RgCYMOd0AAAAAAACAABMv0YABwAAAGR2AAgAAAAAJQAAAAwAAAABAAAAGAAAAAwAAAD/AAACEgAAAAwAAAABAAAAHgAAABgAAAAiAAAABAAAALIAAAARAAAAJQAAAAwAAAABAAAAVAAAANwAAAAjAAAABAAAALAAAAAQAAAAAQAAAKsKDUJyHA1CIwAAAAQAAAAYAAAATAAAAAAAAAAAAAAAAAAAAP//////////fAAAAB0ENQQ0BDUEOQRBBEIEMgQ4BEIENQQ7BEwEPQQwBE8EIAA/BD4ENAQ/BDgEQQRMBAcAAAAGAAAABwAAAAYAAAAGAAAABQAAAAYAAAAGAAAABgAAAAYAAAAGAAAABgAAAAYAAAAGAAAABgAAAAYAAAADAAAABgAAAAYAAAAHAAAABgAAAAYAAAAFAAAABgAAAEsAAABAAAAAMAAAAAUAAAAgAAAAAQAAAAEAAAAQAAAAAAAAAAAAAAAAAQAAgAAAAAAAAAAAAAAAAAEAAIAAAABSAAAAcAEAAAIAAAAQAAAABwAAAAAAAAAAAAAAvAIAAAAAAMwBAgIiUwB5AHMAdABlAG0AAAAAAAAAAAAAAAAAAAAAAAAAAAAAAAAAAAAAAAAAAAAAAAAAAAAAAAAAAAAAAAAAAAAAAAAAGQAEAAAA8BYTAIAWEwC8gh0A1MBGACeT2WXwFhMAACoZAN1d2WUAAAAAgBYTALyCHQDATyYA3V3ZZQAAAACAFRMA4LEuAABC5wP4wEYAv1nZZViYlgD8AQAANMFGAGNZ2WX8AQAAAAAAAOJm6HTiZuh0/AEAAAAIAAAAAgAAAAAAAEzBRgB1buh0AAAAAAAAAAB+wkYABwAAAHDCRgAHAAAAAAAAAAAAAABwwkYAhMFGANrt53QAAAAAAAIAAAAARgAHAAAAcMJGAAcAAABMEul0AAAAAAAAAABwwkYABwAAAOCxLgCwwUYAmDDndAAAAAAAAgAAcMJGAAcAAABkdgAIAAAAACUAAAAMAAAAAgAAACcAAAAYAAAAAwAAAAAAAAAAAAAAAAAAACUAAAAMAAAAAwAAAEwAAABkAAAAAAAAAAAAAAD//////////wAAAAAWAAAAAAAAADUAAAAhAPAAAAAAAAAAAAAAAIA/AAAAAAAAAAAAAIA/AAAAAAAAAAAAAAAAAAAAAAAAAAAAAAAAAAAAAAAAAAAlAAAADAAAAAAAAIAoAAAADAAAAAMAAAAnAAAAGAAAAAMAAAAAAAAAAAAAAAAAAAAlAAAADAAAAAMAAABMAAAAZAAAAAAAAAAAAAAA//////////8AAAAAFgAAAAABAAAAAAAAIQDwAAAAAAAAAAAAAACAPwAAAAAAAAAAAACAPwAAAAAAAAAAAAAAAAAAAAAAAAAAAAAAAAAAAAAAAAAAJQAAAAwAAAAAAACAKAAAAAwAAAADAAAAJwAAABgAAAADAAAAAAAAAAAAAAAAAAAAJQAAAAwAAAADAAAATAAAAGQAAAAAAAAAAAAAAP//////////AAEAABYAAAAAAAAANQAAACEA8AAAAAAAAAAAAAAAgD8AAAAAAAAAAAAAgD8AAAAAAAAAAAAAAAAAAAAAAAAAAAAAAAAAAAAAAAAAACUAAAAMAAAAAAAAgCgAAAAMAAAAAwAAACcAAAAYAAAAAwAAAAAAAAAAAAAAAAAAACUAAAAMAAAAAwAAAEwAAABkAAAAAAAAAEsAAAD/AAAATAAAAAAAAABLAAAAAAEAAAIAAAAhAPAAAAAAAAAAAAAAAIA/AAAAAAAAAAAAAIA/AAAAAAAAAAAAAAAAAAAAAAAAAAAAAAAAAAAAAAAAAAAlAAAADAAAAAAAAIAoAAAADAAAAAMAAAAnAAAAGAAAAAMAAAAAAAAA////AAAAAAAlAAAADAAAAAMAAABMAAAAZAAAAAAAAAAWAAAA/wAAAEoAAAAAAAAAFgAAAAABAAA1AAAAIQDwAAAAAAAAAAAAAACAPwAAAAAAAAAAAACAPwAAAAAAAAAAAAAAAAAAAAAAAAAAAAAAAAAAAAAAAAAAJQAAAAwAAAAAAACAKAAAAAwAAAADAAAAJwAAABgAAAADAAAAAAAAAP///wAAAAAAJQAAAAwAAAADAAAATAAAAGQAAAAJAAAAJwAAAB8AAABKAAAACQAAACcAAAAXAAAAJAAAACEA8AAAAAAAAAAAAAAAgD8AAAAAAAAAAAAAgD8AAAAAAAAAAAAAAAAAAAAAAAAAAAAAAAAAAAAAAAAAACUAAAAMAAAAAAAAgCgAAAAMAAAAAwAAAFIAAABwAQAAAwAAAOD///8AAAAAAAAAAAAAAACQAQAAAAAAAQAAAABhAHIAaQBhAGwAAAAAAAAAAAAAAAAAAAAAAAAAAAAAAAAAAAAAAAAAAAAAAAAAAAAAAAAAAAAAAAAAAAAAAAAAAADeZXTfRgBsuuNlcEIMZgEAAABknQdmFKQHZuDL9gJwQgxmAQAAAGSdB2Z8nQdmIM32AiDN9gK830YA0oXeZTQTDGYBAAAAZJ0HZsjfRgCAAUl1DVxEdd9bRHXI30YAZAEAAAAAAAAAAAAA4mbodOJm6HQIeh0AAAgAAAACAAAAAAAA8N9GAHVu6HQAAAAAAAAAACDhRgAGAAAAFOFGAAYAAAAAAAAAAAAAABThRgAo4EYA2u3ndAAAAAAAAgAAAABGAAYAAAAU4UYABgAAAEwS6XQAAAAAAAAAABThRgAGAAAA4LEuAFTgRgCYMOd0AAAAAAACAAAU4UYABgAAAGR2AAgAAAAAJQAAAAwAAAADAAAAGAAAAAwAAAAAAAACEgAAAAwAAAABAAAAFgAAAAwAAAAIAAAAVAAAAFQAAAAKAAAAJwAAAB4AAABKAAAAAQAAAKsKDUJyHA1CCgAAAEsAAAABAAAATAAAAAQAAAAJAAAAJwAAACAAAABLAAAAUAAAAFgAAAAVAAAAFgAAAAwAAAAAAAAAJQAAAAwAAAACAAAAJwAAABgAAAAEAAAAAAAAAP///wAAAAAAJQAAAAwAAAAEAAAATAAAAGQAAAApAAAAGQAAAPYAAABKAAAAKQAAABkAAADOAAAAMg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IQAAAAgAAABiAAAADAAAAAEAAABLAAAAEAAAAAAAAAAFAAAAIQAAAAgAAAAeAAAAGAAAAAAAAAAAAAAAAAEAAIAAAAAcAAAACAAAACEAAAAIAAAAIQAAAAgAAABzAAAADAAAAAAAAAAcAAAACAAAACUAAAAMAAAAAAAAgCUAAAAMAAAABwAAgCUAAAAMAAAADgAAgBkAAAAMAAAA////ABgAAAAMAAAAAAAAABIAAAAMAAAAAgAAABMAAAAMAAAAAQAAABQAAAAMAAAADQAAABUAAAAMAAAAAQAAABYAAAAMAAAAAAAAAA0AAAAQAAAAAAAAAAAAAAA6AAAADAAAAAoAAAAbAAAAEAAAAAAAAAAAAAAAIwAAACAAAACFDkA/AAAAAAAAAABJIkE/AAAkQgAAyEEkAAAAJAAAAIUOQD8AAAAAAAAAAEkiQT8AACRCAADIQQQAAABzAAAADAAAAAAAAAANAAAAEAAAACkAAAAZAAAAUgAAAHABAAAEAAAAEAAAAAcAAAAAAAAAAAAAALwCAAAAAADMBwICIlMAeQBzAHQAZQBtAAAAAAAAAAAAAAAAAAAAAAAAAAAAAAAAAAAAAAAAAAAAAAAAAAAAAAAAAAAAAAAAAAAAAAAAAAAAAAAAAAAAAAAAAAAAAAAAAAAAAAAAw7YJ82eCdi85IawiAIoB7EecAgy0RgDoaoJ2AAAAAAAAAADAtEYA2YaBdgYAAAAAAAAAUjQBaAAAAACIkZYDAQAAAIiRlgMAAAAABgAAAIABSXWIkZYDuICuB4ABSXWPEBMAwDcKjAAARgAWgUR1uICuB4iRlgOAAUl1dLRGADWBRHWAAUl1UjQBaFI0AWictEYAc4BEdQEAAACEtEYAdaFEdbtK8WUAAAFoAAAAAMwAAACctkYAAAAAALy0RgAgSvFlOLVGAMwAAAAAsNQDnLZGAAAAAACAtUYAbEPxZei0RgANIEV1ZHYACAAAAAAlAAAADAAAAAQAAABGAAAAKAAAABwAAABHRElDAgAAAAAAAAAAAAAARAAAAD0AAAAAAAAAIQAAAAgAAABiAAAADAAAAAEAAAAVAAAADAAAAAQAAAAVAAAADAAAAAQAAABRAAAAXI0AACkAAAAZAAAAWgAAAEUAAAAAAAAAAAAAAAAAAAAAAAAAjQAAAH8AAABQAAAAKAAAAHgAAADkjAAAAAAAACAAzABDAAAAPAAAACgAAACNAAAAfwAAAAEAEAAAAAAAAAAAAAAAAAAAAAAAAAAAAAAAAAD/f/9//3//f/9//3//f/9//3//f/9//3//f/9//3//f/9//3//f/9//3//f/9//3//f/9//3//f/9//3//f/9//3//f/9//3//f/9//3//f/9//3//f/9//3//f/9//3//f/9//3//f/9//3//f/9//3//f/9//3/ee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3nv/f/9//3//f/9//3//f/9//3//f/9//3//f/9//3//f/9//3//f957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3nv/f/9//3/ee957nHP3Xvde9173Xvde914YY/de917WWhhjGGNaa3tv3nvee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3nuccxhj917WWhhjOWdaa1pre29aa3tve297b3tve297b5xze297b1prWms5Zzln914YY1prvXfee/9//3//f/9//3//f/9//3//f/9//3//f/9//3//f/9//3//f/9//3//f/9//3//f/9//3//f/9//3//f/9//3//f/9//3//f/9//3//f/9//3//f/9//3//f/9//3//f/9//3//f/9//3//f/9//38AAP9//3//f/9//3//f/9//3//f/9//3//f/9//3//f/9//3//f/9//3//f/9//3//f/9//3//f/9//3//f/9//3//f/9//3//f/9//3//f/9//3/ee/9//3//f/9//3//f/9//3//f957/3//fzlnGGMYY5xznHNaa/9/OWdaa3tvvXc5Z957e29aa5xzWmucc3tvnHOcc3tvnHOcczlne2+cc5xzOWc5Z/de916cc957/3//f/9//3//f/9//3//f/9//3//f/9//3//f/9//3//f/9//3//f/9//3//f/9//3//f/9//3//f/9//3//f/9//3//f/9//3//f/9//3//f/9//3//f/9//3//f/9//3//f/9//3//fwAA/3//f/9//3//f/9//3//f/9//3//f/9//3//f/9//3//f/9//3//f/9//3//f/9//3//f/9//3//f/9//3//f/9//3//f/9//3//f/9//3//f/9//3/ee/9//3//f/9/3nv/f5xze28YYxhj3nsYY5xzWms5Z3tvOWd7b1prvXcYY713OWe9d3tvWmt7b3tvnHOccxhjc06cc/denHNaa/dee2+9dzlne285Z5xzGGP3Xlpr/3+9d/9//3+cc/9//3//f/9//3//f/9//3//f/9//3//f/9//3//f/9//3//f/9//3//f/9//3//f/9//3//f/9//3//f/9//3//f/9//3//f/9//3//f/9//3//f/9//3//f/9/AAD/f/9//3//f/9//3//f/9//3//f/9//3//f/9//3//f/9//3//f/9//3//f/9//3//f/9//3//f/9//3//f/9//3//f/9//3//f/9//3//f/9//3//f957/3/ee/9//3//f5RSOWd7b3tvWmucc5xznHO9dzlnlFK9d/deYwxrLc45vXd7b1prvXd7b1prnHN7b9ZaWmtCCP9/pRSccwgh/39SSpxzWmu9d1prvXdaa3tvOWc5Zxhj/3/ee/9//3//f/9//3//f/9//3//f/9//3//f/9//3//f/9//3//f/9//3//f/9//3//f/9//3//f/9//3//f/9//3//f/9//3//f/9//3//f/9//3//f/9//3//f/9//38AAP9//3//f/9//3//f/9//3//f/9//3//f/9//3//f/9//3//f/9//3//f/9//3//f/9//3//f/9//3//f/9//3//f/9//3//f/9//3//f/9/3nv/f/9//3//f/9/Wmv3XjlnnHOcczlnOWe9dxBCEELWWqUUnHOMMXtvKSW9d5RSMUZzTpxzWmt7b713GGOcc3tve29aayklWmvGGJxzAAC1VgghWmvWWsYYWms5Z/9/vXd7b5xze285Z9ZavXf/f/9//3//f/9//3//f/9//3//f/9//3//f/9//3//f/9//3//f/9//3//f/9//3//f/9//3//f/9//3//f/9//3//f/9//3//f/9//3//f/9//3//f/9//3//fwAA/3//f/9//3//f/9//3//f/9//3//f/9//3//f/9//3//f/9//3//f/9//3//f/9//3//f/9//3//f/9//3//f/9//3//f/9//3//f/9//3//f/9//3+9dzlnWmtaa7133ntaa1pr3ns5Z0opvXeEEP9/UkpzTucc/39KKZxzjDHee0ope2+cc1pre297b3tvWmt7b5RSlFIxRowxvXcIIRBCKSV7bxhjvXcpJTlnhBA5Z1prnHNaa713nHN7b9ZanHPee/9//3//f/9//3//f/9//3//f/9//3//f/9//3//f/9//3//f/9//3//f/9//3//f/9//3//f/9//3//f/9//3//f/9//3//f/9//3//f/9//3//f/9/AAD/f/9//3//f/9//3//f/9//3//f/9//3//f/9//3//f/9//3//f/9//3//f/9//3//f/9//3//f/9//3//f/9//3//f/9//3//f/9//3//f/9/3nt7b1pr915aa5xze285ZxBCCCExRjlnYww5Z845917ee8YY5xy9d4QQe2/nHLVWc057b1pre29aa3tve2+cc1przjl7b0opMUb3XtZaKSUIIZxzvXdaa601917/f0opvXfWWvdeWms5Z957e28YY1pre2//f/9//3//f/9//3//f/9//3//f/9//3//f/9//3//f/9//3//f/9//3//f/9//3//f/9//3//f/9//3//f/9//3//f/9//3//f/9//3//f/9//38AAP9//3//f/9//3//f/9//3//f/9//3//f/9//3//f/9//3//f/9//3//f/9//3//f/9//3//f/9//3//f/9//3//f/9//3//f/9//3//f9573nsYY9ZaWmv/f3tvnHNKKf9/pRR7b+cc3nuMMd571lq1VhhjzjmUUtZae29KKUII7z29d713OWe9d3tvWmucc3tvWmutNZxzKSXWWs45OWdKKRBCe28YYxBC9169d3tvEEKUUhBCc061VlprnHNaa3tvOWc5Z1pr3nv/f/9//3//f/9//3//f/9//3//f/9//3//f/9//3//f/9//3//f/9//3//f/9//3//f/9//3//f/9//3//f/9//3//f/9//3//f/9//3//fwAA/3//f/9//3//f/9//3//f/9//3//f/9//3//f/9//3//f/9//3//f/9//3//f/9//3//f/9//3//f/9//3//f/9//3//f/9//3//f713e2/3YpxznHN7cxhjCCFaa601e2+lEJxze2vOORhjzj17c+cgWm9rNRhrlFo5b3t3tV57d5x/GG+9fxhvnH85c3p3e3tad5t7Wndac5t7c1q8fxBGk1a1Wpx3gxB7b3pray17b6UUWmtba885vneNMdZanHO9d3tvWmsYY3tv3nv/f/9//3//f/9//3//f/9//3//f/9//3//f/9//3//f/9//3//f/9//3//f/9//3//f/9//3//f/9//3//f/9//3//f/9//3//f/9/AAD/f/9//3//f/9//3//f/9//3//f/9//3//f/9//3//f/9//3//f/9//3//f/9//3//f/9//3//f/9//3//f/9//3//e/53/3//f3trGGNaa3tze29bb5xzOmu1VhFGUkb3Vs4xvG+cb4QMvXfGHHt3MVLWalp/Wn9afzl/F3uTau9di1EpReY85zzmPAdB5jznPOY8Sk3OXVJuk3L3fll/OHd7ezhzajHdf7RWWWfmGFpjrTGcb64xWmMJHfhedE5TTlprOWfee3tv9l5aa957/3//f/9//3//f/9//3//f/9//3//f/9//3//f/9//3//f/9//3//f/9//3//f/9//3//f/9//3//f/9//3//f/9//3//f/9//38AAP9//3//f/9//3//f/9//3//f/9//3//f/9//3//f/9//3//f/9//3//f/9//3//f/9//3//f/9//3//f/9//3/dd/9//nf/f3prWWfeexhjWmvee1tvW298c/9/xxhaZ/ZWvG9jCHprai2bdxdrnH8Zexh7c2qtVQhBxjyDNEEshDyDQGI4YjxjPINAYzxiPIM8YjxiOINAYzxBOEE4gzgpRTFecmK8f1l3UU4wSjhjc0pZZ3tnKR18a0sl/3tkCHtvnHN7bzlne29aa5xz9l7/f/9//n//f713/3//f/9//3//f/9//3//f/9//3//f/9//3//f/9//3//f/9//3//f/9//3//f/9//3//f/9//3//f/9//3//fwAA/3//f/9//3//f/9//3//f/9//3//f/9//3//f/9//3//f/9//3//f/9//3//f/9//3//f/9//3//f/9//3//f/9//3//f/deF1+9czlnvXd7bzlnWmt7b5xzOWe9dyAAWmu8d1pv70Xdfxhze38PWklF5zylOGM0hDilPMZEpUSDQGNAhESkSKVIpEikSINExUykRKVIpUilSINEhESlRCEs50ClNKUwrE04e3t/WXN7d0otKilaa51zxxjXWhFCvXcYY753e285Y5xzOWe8cxdfOWf/f/9//3/ef/9//3//f/9//3//f/9//3//f/9//3//f/9//3//f/9//3//f/9//3//f/9//3//f/9//3//f/9//3//f/9/AAD/f/9//3//f/9//3//f/9//3//f/9//3//f/9//3//f/9//3//f/9//3//f/9//3//f/9//3//f/9//3//f/9/3nv/f/dinHN7b5xzOWe9c5xz3nutMVprWmtaZ953915JMbViWntae/d2SkGlMMY4pTylPIQ8pUSlRKVIg0BjQIRIpEyETKRMhEiETINIhExjSGNIY0SETINIY0hjRKRMx0xjPKVAQjDGPEIs5zgQWvdye3+9f/dme3O9eyEEe297b953OWdaa957Wmfed3prOWOcb1pr/3/ee/9/33//f/9//3//f/9//3//f/9//3//f/9//3//f/9//3//f/9//3//f/9//3//f/9//3//f/9//3//f/9//38AAP9//3//f/9//3//f/9//3//f/9//3//f/9//3//f/9//3//f/9//3//f/9//3//f/9//3//f/9//3//f/9//3//f5Vae3N7c3xz7z0QPqUQ3XdjCO45Bx2cc917OWdaczl7Wn9RZghBhDRjMOdIQjSlRGNAhESESKVMhEykTKRQg0xjTIRQY0yDUGNMhFCEUKVUpFSlVIRQpFRjTINQhExjTCJEhUxjRKVM50xjOIQ4ZDCMTdZynH9ad3NalFpab713Wmt7b5xvOWPWVowtnG+9c1lje28YY/9/3nv/f/9//3//f/9//3//f/9//3//f/9//3//f/9//3//f/9//3//f/9//3//f/9//3//f/9//3//f/9//3//fwAA/3//f/9//3//f/9//3//f/9//3//f/9//3//f/9//3//f/9//3//f/9//3//f/9//3//f/9//3//f/9/3nu+e1RS339bb95/GWeFEHprF18oIf9/Bx3mHL17GGt6c3t/UmqEOCEsYzhiOClVY0ClTIRMhEyDTINQYkxiTGJMhFRjUIRUhFSlWIRUpFSDVIRUQlBjUGNQg1RjUINUg1SkWIRUY1SlWIRUIkiFUEJEpUiEQOhIYzAIPVp/WXs4d3p3OGucc1prWmtzSowtSiW9b3trm28YX5xvWmv/f95//3//f/9//3//f/9//3//f/9//3//f/9//3//f/9//3//f/9//3//f/9//3//f/9//3//f/9//3//f/9/AAD/f/9//3//f/9//3//f/9//3//f/9//3//f/9//3//f/9//3//f/9//3//f/9//3//f/9//3//f/9/3nu9d3tvnXt9dxln6CC9d60191q9d805tFbNPZt7OXNae/duSkGEOIRE5lCEREJAQkSlUGNMg1CDUKRYg1SDVINUg1hjVINUY1SEWINYhFhjVGNUQlCEWIRYpFyDWINYY1SDWGNUY1QhUKVgIVCEWIRUxlxkTGNIhESEPOZAgzCLTZt/OHd6d1prvHdrLXJK7z17azljOF9aZ713Wmt6bzln3n//f/9//3//f/9//3//f/9//3//f/9//3//f/9//3//f/9//3//f/9//3//f/9//3//f/9//3//f/9//38AAP9//3//f/9//3//f/9//3//f/9//3//f/9//3//f/9//3//f/9//3//f/9//3//f/9//3//f/9//3/ee3tvOmd7b997jTGUUmspvXNjDLx3OWswSnp7WXsYe61NxTRjMIREg0hiRGJIg0ylVGJMhFRiUINYYlRiVGJUg1iDWINYg1iDWGJUYlSDWINYg1iDWGJUg1hiVINYYlSDWGJUg1ikXGJUQVSkYGJYQlRCUIRYhFSETKRIg0DFQIM0pDhyajl3m3vGHLRaSSnnHJtvvXMhAKwt91q9c1lnOGdZa957/3//f/9//3//f/9//3//f/9//3//f/9//3//f/9//3//f/9//3//f/9//3//f/9//3//f/9//3//fwAA/3//f/9//3//f/9//3//f/9//3//f/9//3//f/9//3//f/9//3//f/9//3//f/9//3//f/9//3//f/denHO9d1trW2trKZxvDz5RRptzYxSLOfZuvH9zaghBYzSFPIRApEyDTINQg1CEVINQg1RiVINYg1iDXIJYg1yCWINcglijXINYg1yDWKRcg1iDXINYpFyDWINcg1ikXINYg1yDWKNYgliDWIJYg1xjWINYY1iEWINUhFCDSKRIpESkQKQ4a0UYc3t/92oXazFKvXtjDJxzc0rONb1zWmucc5xz1Vr/f/9//3//f/9//3//f/9//3//f/9//3//f/9//3//f/9//3//f/9//3//f/9//3//f/9//3//f/9/AAD/f/9//3//f/9//3//f/9//3//f/9//3//f/9//3//f/9//3//f/9//3//f/9//3//f/9//3+9d9ZavXf3XrVWxhS1TnNGSiFrLQgltFq8f5t/tG6LTeZAhDyERIREhEyDTINQglCDVGJUg1SCVINYYliCWGJYg1yCWIJcgliDXIJYg1yDWINcgliDXINYg1yCWINcg1iDXIJYg1yDWKNYglSiVIJUg1hiWINYYliDWGNYg1hjUINQg0yDTINIpECDMCg9k2ZZe+9NendjFJx3+GJsLd53CB3/fzlnGGOcc1pr3nv/f/9/3nv/f/9//3//f/9//3//f/9//3//f/9//3//f/9//3//f/9//3//f/9//3//f/9//38AAP9//3//f/9//3//f/9//3//f/9//3//f/9//3//f/9//3//f/9//3//f/9//3//f957/3//f9ZavXdaa1prED69b0oh91Z7a1lrenO1Yll793qLUWM0QjiESINMY0xjTINQglCjVINUg1iDWKNcg1iDXIJYg1yCXINcglyjXIJco1yDWKNcg1yjXINYo1yDXKNcg1ijXINco1yDWKNcg1ijWKJUo1iCVINYgliDWINYg1xjWINYg1SEVINQg1CDSMVEQTAHRc1VtG7nMDJWWnMhCJxzUkoxRnpre2+bbzlnGGOcc/9//3//f/9//3//f/9//3//f/9//3//f/9//3//f/9//3//f/9//3//f/9//3//f/9//3//fwAA/3//f/9//3//f/9//3//f/9//3//f/9//3//f/9//3//f/9//3//f/9//3//f/9//3//f1prnHMYYzlne2+cb1lfSiEoHdVWWm97exd3F3+kOIQ8Y0CESINMg1BiUGJQglCDVIJQg1SDVINYgliDXIJYg1yCXIJcglyDXIJcg1yDXKNcg1iDXINco1yDWINcg1yjXINYg1yDXKNcg1ijXIJYoliCWIJYgliDWIJUg1iDWINYYlSDWGNUhFRjUINQg0jlTIM8QTBrTVp/lGalIFtznHfnHN57MUYIIb13OWc5Zzlne2//f/9//3/ee/9//3//f/9//3//f/9//3//f/9//3//f/9//3//f/9//3//f/9//3//f/9/AAD/f/9//3//f/9//3//f/9//3//f/9//3//f/9//3//f/9//3//f/9//3//f/9//3//f3tv1lpaa1prlFIIIb13WWO8b7xzhBScf1p/tG5jMIQ8hESESGJIYkyCUKRYg1iDVIJUg1SCVINYg1iDXINcg1yDXINgg1yDYINco2CDXKRgg1yDYINcpGCDXINgg1ykYINcg2CDXKRgg1yDYINco1yCXKNcglijXINYo1iDWKRYg1iDWINUhFiDWIRYY1SjVEFE5VDFSGI0zl05f4QkfHspLWwxZBAYY9Zaail6a5xzGGM5Z5xz/3//f/9//3//f/9//3//f/9//3//f/9//3//f/9//3//f/9//3//f/9//3//f/9//38AAP9//3//f/9//3//f/9//3//f/9//3//f/9//3//f/9//3//f/9//3//f/9//3//f/9/tVbee5xzlFJ7b/depRR7azhj70G1Yvdu1nKlOKVApUiESGJMg1BiUGFQYVCjWIJQg1SCVINYgliDWINcg1xjXINgg1yDYINcg2CDXINgg1yDYINgg2CDXINgg2CDYINcg2CDYINgg1yDYINgg2BiYINgg1yDYINcg1yDWKNYg1SDWINUg1hjWIRYY1iDWINYglRAROVUQThBMAhB13J8f4UcnHfefzJGzjVaayklvXecczlnOWecc/9//3//f/9//3//f/9//3//f/9//3//f/9//3//f/9//3//f/9//3//f/9//3//fwAA/3//f/9//3//f/9//3//f/9//3//f/9//3//f/9//3//f/9//3//f/9//3//f9579145Z5xz3nsQQiklzjk5Z8YY9l61Wpx/93ZDKOhIYzxjREJIg1DEWMNYYVCBUIJUo1SDVKNYg1iEXINcpGCDXIRgg2CEYINghGCDYKRghGCEZINghGSEYIRkg2CEZIRghGSDYIRkhGCEZINghGSDZIRoY2SEZINghGCDXKRcg1ikWINUpFiDWIRYhFiEXGNYo2BgVEBQYkylTOZICEUJPVp7+Go5b757Qwi9d9ZaSilaa5xznHM5Z3tv/3//f/9//3//f/9//3//f/9//3//f/9//3//f/9//3//f/9//3//f/9//3//f/9/AAD/f/9//3//f/9//3//f/9//3//f/9//3//f/9//3//f/9//3//f/9//3//f713e285Z957c05jDN57tValFJxzvXeUUjhvGHNjKKY8IjimUIRMg1BiTGFMYUyiVKJUo1SDVKRYg1iEXIRchGCEXIRgY1yEYGNgg2CDYINkgmCDZINghGSDYINgg2CEYINghGCDYIRkY2CDZINgg2RiYINkYmRjaGJkg2RjYINcg1yDWINYpFiDVIRYg1iEXGNYY1xhWGFcg1yCVIRQY0RCOOdAKUFafzp3W3OUUs45rTG9c1NK1146Z3tvWmu8c957/3//f/9//3//f/9//3//f/9//3//f/9//3//f/9//3//f/9//3//f/9//38AAP9//3//f/9//3//f/9//3//f/9//3//f/9//3//f/9//3//f/9//3//f/9/vXcYY3tvvHcpJVprgxAYY3tvYgiba5tvOG8pOUMspkSFTENMZFRjVINYg1SjVKNUo1SjVKRYhFilXIVghmSFYIZkZWCmZIVgpGSDYKNkgmSiaIJkxGyDYIJcgmCkZINgg2CDXKRkglyjZINkgmSjbMRsQFyDaIJkg2SCYKNkg2CkYINgpGCEXKRghFyEXIRchFyDXINcg1yDXGJYg1iDVINQg0iDQChJen96f2s17zm8a95zllKFEJ13+F69cxhf/3/ee/9//3//f/9//3//f/9//3v/f/9//3//f/9//3//f/9//3//f/9//3//fwAA/3//f/9//3//f/9//3//f/9//3//f/9//3//f/9//3//f/9/3nv/f/9/nHMYY3tvF2M5Z3tvOWfOOQchck5ab5x3GWvHJIQk6DyEOIVEplBkTGNQY1BjUGNQg1SEVKRYg1iEWGNUZFRlUKZUp1jIXIZQhlSFWKRcg2CCZIFkgmRiZINkpGjFaKRkhGSDYIRgo2CjYINgg2RAXGFggWSiZIFggmCCYIJggmCCYIJgg2CDXINgg1yDXGNcg1xjWIRcYlhjWGJYY1hiWGJYYlBjUINIxUTOXVl/9mZ7bzlfayWvNb97jTHfe1trWmfWWv9//3//f/9//3//f/9//3//f/9//3//f/9//3//f/9//3//f/9//3//f/9/AAD/f/9//3//f/9//3//f/9//3//f/9//3//f/9//3//f957/3//f/9//397b3tve2/ee+ccWmvWWvdenHMoJZx7fX8sQSMcZCDnLMUoxTDmPOZEpUilUIVUhViEWIVYhFikYIJco1SDRKU8pjTINMg06kDJROlQx1imYKRgo2SDZENkQ2hkaENkY2RjZIRohGRjYINgpGSjZMRkglyCXKNko2SCYKNkgmCjZINgo2SDYKRgg2CkYIRghGCDXIRgg1yEXINYhFyDXINcYliDWINQpEwgNMU4tW60YllrxhT3Vr97v3vwPVNKfGtaZ7xze2//f/9//3//f/9//3//f/9//3//f/9//3//f/9//3//f/9//3//f/9//38AAP9//3//f/9//3//f/9//3//f/9//3//f/9//3//f/9//3//f/9//3+9d9ZaOWfee3tvlFJrLZxzpRRKKXNOOm/SVUYoqCzJLGQYxiSkIKQkpTDFPKVEpkymUIZYZVRkWINco1yjUMRIxTjGLIUghiDJLMk0qDjIRKdMplSlVKZchmSHaGVgRGBEYIVkY2BCXGNcpGRjXINcxWTEYGJYg1yDXKNgglyjYINco2CDXKNgg1ykYINchFyDXIRcg1yDXINYhFiDWINYg1iDWGNQg1CkTIRAB0VjKFp71mJ7b753OmuFEBFCnW+9c71z9lpaa957/3//f99//3//f/97/3//f/9//3//f/9//3//f/9//3//f/9//3//fwAA/3//f/9//3//f/9//3//f/9//3//f/9//3//f/9//3//f/9//3+9d1pr3nucc601xhhaaxBCtVbee1prvXc6a2YY6yyoJMksyTBFIKYsZCRkJGQohTCFNKZAhkinUIZUZFSDVKVUplTHUKZEpjiFLIUkhRyGIIYgpyyINKk8qERmSGZMplSFUIVUZFSEWEJUhFylYIRcQVSEXIRchFiEWINYgliDWIJUo1iCWINYgliDWINYg1iDVINYg1SDWINUg1SDUINUY1CDVGNQg1BjTGNEpERCMAc9Sj1ad/9/rj3HHEspnXOUTqwte2ebazhjm3P/f/9/33//f/9//3//f/9//3//f/9//3//f/9//3//f/9//3//f/9/AAD/f/9//3//f/9//3//f/9//3//f/9//3//f/9//3//f/9//3//f957GGN7b5xznHOcc+89AAD3Xiole2+9d8cYhgyHFGYUqCSpLMk0yDSnMGUshShkKGQoRCxlNIY4hkBkQIVIhUiGTIVIpkilQMY8hSymKIYghxxnHIggaSCJKKgwpzimOIU8QjQhOEE8g0gAPGJMY1BjUGNQZFBkUIRQY0yDTIJMg0yCTINMgkyDUGJMg0xiTINQYkyDUGJMg0xjSINMg0iDTGJMg0xiSINIpUhjOAdF7lkpPVJa92pzVnxzvnsAAFJGnGt7Z/53OGM4Y/5//3//f/9//3//f/9//3//f/9//3//f/9//3//f/9//3//f/9//38AAP9//3//f/9//3//f/9//3//f/9//3//f/9//3//f/9//3//f/9/GGN7b3tvay2EEFJKe2//f/de+F57bzFGQwjoFAIApxSGFGYY6jCoMIc0qDiGNIYwZShkJGQchBxkHIUoZSyFMGMwYzRjOIM8YzilQIY4pzSHKIkgaRRqEGgMhxQiDCEMYxikKIMogjCCNKNAIDRBPIREhERDPGRAYzyDQGI8g0BjPINAYjyDQGJAg0BiQINAYkBjRGJAg0RiQINAY0CDQINAg0RiQINAYjwgNMVAgzCELK1JCDVZd1p31l4hBHtve2sPOsUQOF/edzlne2//f/9//3//f/9//3//f/9//3//f/9//3//f/9//3//f/9//3//fwAA/3//f/9//3//f/9//3//f/9//3//f/9//3//f/9//3//f/9/3nvWWpxze28QQt57c06EELVWnHN7bzprAABkCAEAxxBDACMEZRQDEAMURShFKEUsRShlKGQchBRiDGIIIQwiFCEUQhxBIEIkISgiLAEsIywkKEYkZxhoEGcEZwRlBCIAhQwxRpx7/n+8f3l/L16kNAAcQShCLEIoIiRDLEIoQixBKEIsQShCLEEoQSxBLEIwISxBMEEsQTAhLEEwQTBiMEEwQTBBMEEwQDBBMIM0IChiKEEgpCjmLK1FWXdzVr13lFLnHOYYOF+ba1lnWmc5Z513/3//f/9//3//f/9//3//f/9//3//f/9//3//f/9//3//f/9/AAD/f/9//3//f/9//3//f/9//3//f/9//3//f/9//3//f/9//39aa5xznHOcc+cc8D1SStdazzlba957CCG+d1trfG9ba51vOmd8b1trXHM7czpzGnM7dzp3W3dab1prWWt6b3lreW9Za1lvOWs5cxlzOncaczt3O3M7bzpne2e9a3xnW2N8a/9//3+8e/5//X/+fxdzmn/1ahdvWnc4b1lzOHMYdzl7OHc5ezl7OXsYexh7F3cYexh7OX85fzh/93o4fxh/OH8Xfxd/9n43fzh/WH8Xf/Z2WX84dzh3gyC0Ypx7YxRyTvZackr2WgcZvG9aazln/3+9d/9//3//e/9//3//f/9//3//f/9//3//f/9//3//f/9//38AAP9//3//f/9//3//f/9//3//f/9//3//f/9//3//f/9//3//f9Zae2+1VrVWnHP3XrZWOWdba1tr11pkDP9//3/wQSophRTGGOgcCSGMLXROfG++d/9//3//f/9//3//f9173Xvde/5//3//f/9//3//f/9/33//f/9//3/de913/3/fd/E9/3//f/9/vX/df5t7rD3cf/9//n//f917/3//f/9/33//f95/33/ef/9/3n//f95/3n+9f75/3n/ef71/3n+8f1l7cmKsSQY1pChBHKQoBzXuUd1//n9BGMYonH/dfzhrxhzFFA86emfed3trnHP3Xv9/33//f/9//3//f/9//3//f/9//3//f/9//3//f/9//3//fwAA/3//f/9//3//f/9//3//f/9//3//f/9//3//f/9//3//fzln3nt7b+89lFJCCDJGfG+dd997W2sJIYUQ/3/ff0MMUk6+e1tzGWfXXhA+ayVCAEIAYgBjAMcUrjn4Zr5//3//f/9//3//f/9//3/ee/9//3v/e/53/3/+f/9//3//f1xrbC3/f997+GIZa/9//3/GIHt3/3//f/9//3//f/9//3//f/9//3//f/9/33//f/9//3//f75712LPQegkIRAhEEIUYhjnKM1FtGY4c5t/WXfuTYMgvH/df2IcpCQPTr1/IAytObxz3Xe9cyghe297b/hi/3/ff/9//3//f/9//3//f/9//3//f/9//3//f/9//3//f/9/AAD/f/9//3//f/9//3//f/9//3//f/9//3//f/9//3//f/9/GGMYYzln7z1aa75711rHGFNKXG8ZYwEApxi/d/9/hRRzTntzbDGNMc85U0a2Tpxj32//c95v11bPOcccRBACBGUU6SSwQXVaW3Pef/9//Xv/f/5//n/df/5/3n/ff/9/33/XXrZa8EE6a99/Ki3XYtdi/3++f99/339ad/9//3//f/9//3/ee71zW2s6Z885KiVCCAEAhRBsLfBBU069e95/nXtac9Zic1bOQWo1izk5cw9OpST+f/5/IBhjIMUsWnsXb3pzSi3FFGMMzzm9d1prnXM6Z/9//3//e/9//3//f/9//3//f/9//3//f/9//3//f/9//38AAP9//3//f/9//3//f/9//3//f/9//3//f/9//3//f/9/3ntZa1prvXfOORhj33sZZ5xzfG+ec+kcZAyGEP9//3+mGEsxOWcBAPA1jSltJekYhgwkCAMAAgCGDGwldEL4Ul5rXm9+bxpjlE6tNQcloxyDHMYsSkFrRY1JjkVuQUs1Ki2tOXNS+GKddzNKdVK/e3ZWM06vQQoxTD3QTdBRbEGMNSkp5xyEFMYYKSXPOTFGOmt8b997nXP4XhFCbC3pIEMMQwxDDEMQxxxKLc49EEZCEFp37knnLN1/3n8hHKUsxSyTZll7zkXef4w1MUbee3xze2+dd3NO/3//f/9//3v/f/9//3//f/9//3//f/9//3//f/9//3//fwAA/3//f/9//3//f/9//3//f/9//3//f/9//3//f/9//3/2XllrnHMHITln7z2FEL13OmdbbxpnQwiGFAIA33v/f+gkxxydcyIA/3v/e/97v3O/e79/v3ufdxtfVEJtHekQIwAjAAIAIgBDAOcUay3vQXNadGJUYpVqlmaWZjNS8ElKMVJSe3d0VqYYKyluMcgY2V5dbxJK8UkRTlNalWIYc7Ve1l6UWnJSz0FrMecgpRgAAAEEIgRkDKYYbC0zStheXHOee99//3//f99/vn//fwAEnHvnKEo5vH/ef0IgpTBjKOc0Wn9Zd+YkrDmNNe89zzl8b1prGWffe/9//3//f/9//3//f/9//3//f/9//3//f/9//3//f/9/AAD/f/9//3//f/9//3//f/9//3//f/9//3//f/9//3//fxhjWmsYY713e2/3Xv9/ZAz/f51zbC0BAIYQpxj/f/9/zzkiBL53AQC/d48xRQipFIgMZwypEAwd8jWYSl1jnmv/e/9//3//f/9/33u/c35vXWsaYxpjW2e9d957/n/dfxdzKT0iGEMYRBRMLW0tAwBlBEUETCEZX953/3//f7x7WXM5c1lzOXN6d5x73n/ff/9//3//f99/vnsaa5VW8UHqJIcYZRREDGUQ6CB0Ut9/YxTff6UgEFL/f95/YyiELMY0xjTWbnp/WXMYZ5x3YwyuOTprfHO+d3tv3nv/f/9//3//f/9//3//f/9//3//f/9//3//f/9//38AAP9//3//f/9//3//f/9//3//f/9//3//f/9//3//f/9/OWd6a5xzWmv3Xv9/e29rLZ5zfW+oFGYMRAiGEL93/3/wOYYQ/38CAH5zE0IlCGgMaAhoCGgEiQSJBIgIZwRFBEIAIAAAACIEZQypFKoUzBDLEKoMqATHCKUEgwRhAIMMpiDpLIcghyCHGAwlsDWIDGYEZgRmBEQApQghAAAA5hjFGMYgxiDnJMcgxyClIKUgZBhkGCIQIhAiFEMYRBhFHGYkRSBEHEQcAhBlGPBFvX8iEN5/QhhSWt5/Wn9jJIQwhDRjMK1Vm39zXsYgrTl7b5xzWmt8b1prtlb/f/9//3//f/9//3//f/9//3//f/9//3//f/9//3//fwAA/3//f/9//3//f/9//3//f/9//3//f/9//3//f/9/GGOcb5xv7j2kFEotenNbb1ROnnOXTogQZwhFBGYM/3//e7ZSQwT/fwIAVUpdY6kMiQirDKsIrAisCKwIigSKBGgE0DURPiEAQwDJFIgIiwiMCIwIigTLDEQApggqIbZShwyKEIoQqxSrFIkQcC1wLYgQiBCoEMoYfmuHDIYIRQCnEMUUxhSnFMkcKyUJIQglpiDIKIYkpiwiILRyYyyHOGY0hkRlQEM4YzRCKCEge3/uTWIYvH8ADBdz/n/df4QoQiyDQIRIpUQ4f3Jienv+f3premd6Z71zemc5Y713/3//f/9//3//f/9//3//f/9//3//f/9//3//f/9/AAD/f/9//3//f/9//3//f/9//3//f/9//3//f/9//385Y3xvW2tySjhnSSkxSqUUXG9/b28paAiICCQApwz/f/9/t1ZECJ5zZQivLb9vRwCqCIsIrQitCK4IrASsBIoEiQReZ/97Mj6mDIYEqgitCM8MjgRrAGgARQCGCH1n/38FAIsIrQisCM0QaghxLXAtiRDKGOscTil/byUAqRAuITRC11Y5X35rPWdda9heGWfWYhJOKzWFKMY0WX+kNIc4yUSGSIVMZESmRGM0ISRZfyg1Yhi8fwAMOHPdf91/YyRjMIREIUBiPJN2OH+aexdjemu8b5tnemd7a3tre2//f957/3//f/9//3//f/9//3//f/9//3//f/9//38AAP9//3//f/9//3//f/9//3//f/9//3//f/9//3//fzlnfG/ONfdeklJJKXJSvnued59zRwiJDIgIRQCnEP9//38aY0QIW2fIFOkU/3slAKsMzQytCM8MzgzODKwIqwiJBLhO/3/fd8cQpwiJBO8UbADwEGsAiQSHBK8t/3v/fwUArAytCM0MzRCLDJEtkTGJEIgQqRR2Sv9/hwxnCKkMyRCNLUQIaAwlBIgQRQgRQoUUySBFFCMUKTXdf6YshyzqPMlAyETIQOg8yDRkJL1/hBymIHt7IRAYc95/3n9kJIQwZDyFRKQ8jFE4e1lz/n/2WjhjvG+ba3trnG8XX/9//n//f/9//3//f/9//3//f/9//3//f/9//3//fwAA/3//f/9//3//f/9//3//f/9//3//f/9//3//f5xzWmucb5xvOWe8d5t3Uk5sMVxrG18mBIkMiQhGBKcQ/3v/f3xvQwS3VishJAD/eyUAywysDM4MzgzODM0IrQiLBIkEqAzfd/97MjqnCOsU7hStDK4MrAiJCEUAfWffd15rqhCsCM4MrQjNEIsIki1wLYkQZwxnDLlW/3/JFIgMRgRFBP9/bS1nDEgIRghmDJ5zKyUCAGcQRAyuOd5/KjFnHGccqSzJNKgsyCinJKck/3+FGOgkGWsiDDpzvn/ff0MYpiymPMZAxjjFMJx/WnOsNXNKaymbb3tvnHM5Z/Za/3//f/9//3//f/9//3//f/9//3//f/9//3//f/9/AAD/f/9//3//f/9//3//f/9//3//f/9//3//f/9/e29aa5xzCB1BCK05ck7+fxlnnnMUQokMqgxnBKgMhgz/f/9/33sCAHRKjSkjAP97iAirCM0QzgzPEM4MzgytCKsEiQQlAP9//3u+c4YI6xSrCO4QjAisDIkIRAD/f/9/2laJDM0MzgjNDM0MqwySLZExiRCpFEYIXWv/e00liAyIDAsd/3+3VokUihCIEEYI/3+WTogMyhhFBPE5/38yQsoYRwyJGKkcqRiHFIcUyRz/f2UQTC1UUiMMXHf/f/9/RBiGJIUsCkHHMOgw92YYaxBChBBrKXtvWmucc3tvOGP/f/57/3//f/9//3//f/9//3//f/9//3//f/9//38AAP9//3//f/9//3//f/9//3//f/9//3//f/9//385Z3tvW2ved3pv1VqDEAAEvXdca+sYyxSJCGcEhwhmCP9//3//fwIAzzXxOSMA/3cMGaoIrAjODM4MzwzOCK0IiwSKBEYEv3P/e/9/ry1mBIkErAyMDIoIZgTxNf93/38UPmkIrAjODK0IzRCLCLItkS2pEGcIRQjfd/9/sDFFBCQAEj6+d793JggnBIkQTiX/e/97RgBnBAMA107/c7ZKiQjMEIoIzBCrEKoQaAgtIZ9zRQiwObA5AgS/e99//38jEIYgpyiGJGUcyCR1Vnxzzjmcc1tv/38YYxhnm3N7a5tv/3//f/9//3//f/9//3//f/9//3//f/9//3//fwAA/3//f/9//3//f/9//3//f/9//3//f/9//3//fxhjfG9zSgAAai32Xpt33Xudc31rZwiqDKoMaAhmBIYM/3//f/9/AQBLJXVKRQSfa7EpigTNDM4M7xDPDO8QzQisCIoEaAg0Qv9//3u/c6cM7BiKCMwQSARmBL9v33f/dy4ligzNDK4IzQzNDKwMki2yLYkQiAwkBP9//3tVRkUEhwy/c/9//39HDAUAZwi4Ut9z/3tnBEYAZwDfa/9z+lJHAKwIzQjuDO0QzAyqDJEtXmtFCHZSLCkCBN9//3//f2QQhhSHGKgcqBynGCslfW+dc3xznXcZZ/diEUacd3premf/f/9//3//f/9//3//f/9//3//f/9//3//f/9/AAD/f/9//3//f/9//3//f/9//3//f/9//3//f/9/1lqcc3xvGWP2Xs055hytNVtrG19GBGgEqgyqDCQAyBD/e/9//38CAMcU2FZEBJ9r0jGKBKwMzgzPDPAQzwzODKwEqwhHBG8pv3P/f/97bSWJDGgIaQhnCEQA/3//d/9/yhSKCK0MzgisCM0MqwizLZEpiQxnCCQA/3//f/laZQgjAP97/3/fe6kUqhQDAP9//3v/e2YEJQAkAN9v/3Pfa2kArQitBO8IrASsCGkE1DX8XkYI2V4KIQEA/3//f/9/RAiGEIgQiRTKGGYMCh2eb9A5pxjoICotlFZrMXtzWWcXX/57/3//f/9//3//f/9//3//f/9//3//f/9//38AAP9//3//f/9//3//f/9//3//f/9//3//f/9/vXd7bzljCCHnHA9C9145Z713fW+WTqoQigirDGkIZwiGDP9//3//fwIAyBQZX0QEuE66TooErQzODPAQzwzvEM4MzQiKBIkIZwj/e/97/3v/e0UEaAypEAQAjy3/e/93/3+pEGoEzgzOCO8QrAjMDJMpszGICGcIJAD/e/9/fGsiAEQI/3//e/9/bi1FBGUI/3//f/93Cx1FAIYI/3f/e11jigiMCM4IzgitCM0MiwxXRndKRQh9b4YUIwjfe/9//39jBIYIiAjMFKoQiAgLHV1nO2dcb3x3+Gadf7Vee3Naazhj/3v/f/9//3//f/9//3//f/9//3//f/9//3//fwAA/3//f/9//3//f/9//3//f/9//3//f/9/3nveexhj7z2cb/9/F2OtNSAE1lo6Y9E1qQyKCKoIiQhGBIYM/3//f/9/IgCGEFtnRAB2RvtSigisCM4MzwzQDM8MzgytCIsIaQgEAP97/3//e/97NEIEAEYIJACeb/9//3v/ewUAigitCM4I7gytCKwIsymyLYgIZwgkAP97/3+ec0MEZAj/f/97/ne3UkUEKiHed/9//3+OLUUIZgj/e/97n29JCGsIrgjOCK0IzRBpCHhKFEJFCH1zZRAiBP9//3v/e2MApgjsEKsIqwyqDGYA+lbYVkwtbTXwRZVaGGtab7xz9lb/e/9//3//f/9//3//f/9//3//f/9//3//f/9/AAD/f/9//3//f/9//3//f/9//3//f/9//3//f3tvWmu1VscYYwwwRllr3Xu+d3xrLSGqDIoIqwyJBGcEhgj/f/9//38iAIUMnm9lBPI1X2OKBK0MzgzwENAM0AzPDM4MiwiKCAUAv3P/f/9//3v/f8kYAwCGEP9/3nf/e35nJwDNEM4MzgjvEKwIzQyzKdMxiQiICAMA/3//e/9/YwiFEP57/3/9d/9/AgDXVv97/3//f1NGRAjIGP97/3+eb0gIawzPEI0I7hCsDGkIuVLROSMI33tCBEIE/3//f/93hQSHBKsMiwjMDMsMqQyXSp5vXG9LLRlrMU5CDN17m3O1Uv9//3//f/9//3//f/9//3//f/9//3//f/9//38AAP9//3//f/9//3//f/9//3//f/9//3//f/9/OWecc71391oxRmotKCXnHDpnXGfJFKoMqwiLCIkERgSGDP9//3//f0QIIwTfd0QEbiWfa4oErAjPDNAM0AzPDM8MrgisCEkAiAhURv9//3//e/9/O2fxPfle/3//f9932VZIBKwMrQjOCO8MrQisCLMpsy2JCGYEJAD/e/97/39jDIQM/3/8d/9//3siAN53/3/de/9/dVIjCAol/3//f11rJwStFK4QjQjOEKsMSAQbXywlIwT/fyEAQgT/f/97/3eFBIcEigStCMwIywyJBBQ6fWuec0MQ6CQxTlpvnHebb3prvHP/f/9//3//f/9//3//f/9//3//f/9//3//fwAA/3//f/9//3//f/9//3//f/9//3//f/9//38YY5xzOWecczlne2/dezln33t9a6gMywyLCKsMiQRnBIYM/3//f/9/ZAwjAP97ZQjrFP9ziQStDM4M0BDQDNAMzwzPDKwIighoCG0p/3//f/9/33//f99//3//e/9//3s0QooMiwjODM4I7wysBM0MsynUMakIZwhEAP97/3v/f4QQhBD/f/17/3//f681/3/+e/1//3/4YiMErzX/f/9/+l5ICK0QzhCtCO4QighoCF1jCh0jBP9/AACEDP9//3//e4cMiAjNEGsA7hDMDIgEEzp9Z+gYnXd7d3t3e3OcczhnOWPdd/9//3//f/9//3//f/9//3//f/9//3//f/9/AAD/f/9//3//f/9//3//f/9//3//f/9//3//f9ZanHN7b5tvWWu9e1lrWms6Z31rqAyqCKsIqwiJCEYAhgz/f/9//3+GEAIA/3tlBMkQ/3NqBKwIzwzPDNAMrwzQDM4MrQyLCCYA6Rj/f/9//3/ff/9/33//f957/3//e7AtaATNEK4IzgjvDK0IrAizKdMtqgxnBGYEnm//f/9/CB1jDP9//n/dd/9//3//f/5//n//fxljIwgyQv9//3+XTmkIiwitCM4MrAirCGcEfmfIEEME/3sBAKYQ/3//e/97ZwxpDGsIbATNDMwMqgjRLZ5r8DnoHOcgKSmEFJNSe2/+e5xz/3//f/9//3//f/9//3//f/9//3//f/9//38AAP9//3//f/9//3//f/9//3//f/9//3//f/9/lFK9d5xznHOcczlrvHd7b/97XGeHCMsMigSsDIkEZwSGCP9//3//f6cUIgDfc2YIqAz/d2kArQyvDNAQ0AzQDM8M7xCtDKwMRwCGCP97/3//f/9/nXv/f/9//3//f/9/LB1pCK0MzgzOCO8QrATNCLMp9DGqCKkIZgQZW/9//3+MMWII3Xv/f95733//f753/3//f/5/2FojBNhW/3v/f9ExqwyMBK4I7wysBKoEiQSfZ+kQYwD/eyEA6Rj/f/9/339oEGkMjAyuEM4QqwjLDMkMfWe9c3trtFY5a7x7m3O9dxdfWmv/f/9//3//f/9//3//f/9//3//f/9//3//fwAA/3//f/9//3//f/9//3//f/9//3//f/9//38YY1prEELGGAgh5xylFM45GWN9a4gIqgirCKoIiQRGBIYM/3//f/9/xxgCAL5zZQSoDN9vaQCtCM8MrwzQDLAM0BDPDK4MiwjMFAIA/3vdd/9//3//f/9//3/de/9//3vqFIoMzRDOCM8MzgysBKwIsynTLaoMiAhGAFRG/3v/ew8+AACbc/5//3/YXo41Mkree/5//38yRiMAO2P/f/9zLBmqCM0MrAQQFWkAqgiIBL9ryBBkBP93IwDpGP9//3//f0YIaQytEGwIrAjNEKoI6hSea/dWlFJKKVFKUUoXY3pvOWecb/9//3//f/9//3//f/9//3//f/9//3//f/9/AAD/f/9//3//f/9//3//f/9//3//f/9//3//f9ZanHOtNbx3/n+cdzlnfG+/dztjqAzKDKoIywyIBGYEZQj/f/9//3/GGCMEXGenDIgI/3dJAM4MrgzxENEM0QyxCNIMrwiMDGgERgA8Y/9//3/+f/9//3//f/9//3//f4gMqxCsDO8MzgjODKwIzAyRKfQ1qQiICIcIqAz/e/9/dFIABJNWEELPPfhi/3//f3NSUUo5awkhIgD/f59v/39GAIkEzAztEIoEywyqDEcA/3fJEIYI33NkBAod/3v/f/97ZQiICIsErQjNDMwMDRmICH1r11aVUvde9l44Z5tzWmubbzhj/3//f/9//3//f/9//3//f/9//3//f/9//38AAP9//3//f/9//3//f/9//3//f/9//3//f/9/c057b3NOWmtaa957vXd8c1tnO2OoDKkIqQSJBIcERQCGDP9//3//f8cYIgRda4cMiAj/d0kAiwiNCK4I0BDRDPIQ0hDQDIwMigwmAJhSv3ffe957/3/+f/9//3//f/9/iAyqDMwQzgjPCM0IzQyrDJEp9DWqDKkIiQioDP9//3s6Z0IMvX+cd99//3//f/5//n/de713MkZkCJ1v/3+fb6kMiQiqDKoIqwzLEIgIiAjfd4cMpxCeb0QECR3/e/97/3tkBKcIqwitCKwIighoBMkU33fYWltrjDFiCIMM916bb71zm2//f/9//3//f/9//3//f/9//3//f/9//3//fwAA/3//f/9//3//f/9//3//f/9//3//f/9//3+1Vv9/e2/OOaUUhBDGGDlnfW99a2YE6hCqCMsMqQiHCIYM/3/ff/9/xxhEBDxnqBBnCP97SAAOFc4QzhCtCK0IjASuCK0MrBCJDEYEEz7/f/9//3/+f/9//3//f/9//39oCKsQzAzvDM8IzwzNCMwMkiX1NaoIqghoBGcEuU7/f3xvAQT/f/9//3//f95//3//f/9/3nvWWkIE/3//f5hOJADrFGgEqgiqCMoMJgALGd93ZghFBJ5vRAQqIf97/3//e4UIhwisCM0MzAyrCMoQZwi/c/9/WmdSSt57nHPNNTlnOGOcb/9//3//f/9//3//f/9//3//f/9//3//f/9/AAD/f/9//3//f/9//3//f/9/3nv/f/9//3//f/deWmsxRlpr/397b957ay2+c1xnhwiIBIgEiASHBEUAhgz/f/9//3/JGCMEG2OoEIgI/3dHAGgAigiKBMwM7RDtEKsIqwyJCIkMRgRtKf97/3/+f/9//n//f/9//3//e2gIigzNDM8IzwiuCM0MrAiTKfUxqwirCKsIaAQMGf9/nnMAAP9/33/ef95//3//f/5/3n//fzFGYwi/d/97pwyoDIgIyhCqDMsQqgxHAGcI33eHDOkYXGdEBAod/3//f/97ZASHCKsEiwDtEOwQZwQsHZ5vrjGtNWst7j2LLTFGe29aZ5xz/3//f/9//3//f/9//3//f/9//3//f/9//38AAP9//3//f/9//3//f/9//3//f/9//3//f/9/GGM5ZzFG7z04Yxhj7z3vPTpjXGeoDOsQygzKDIcEZQRlCP9//3//f8kYRQj6WuoYhwj/e0YAygzLEKkIRgCICIgIqQypDIgMZwhFCOkc/3//f/9//X//f/9//3//e/97aASrDM0M8AzPCM8MrgjNDJMl9jWrCM0QiwSrCEcAHF/6XkQM33//f/9//3//f/5//3//f/9/MUYiBP9/O2enEAMABAAMGcoMqQiqDMoQRgD/e6gQhwxcZyQAKyH/f/9//3tlCIcIzAysCKsIqwzrFCwdv3Odc3tvWmsXY5xz/38YY71zOWf/f/9//3//f/9//3//f/9//3//f/9//3//fwAA/3//f/9//3//f/9//3//f/9//3/ee/9//38YY5xz3nsXX845EEL4YlprfG9cZ2UIZgSICKkMqAxmBIUM/3//f/9/6RxEBPlayhSHCP93RgAkAPIx+1b6VlVCbiWHDGYIhwxmCEQEpxS9d/9//n//f/5//3//f/9733dIBIsIzhDPCNAIzwjODK0IlCX2MawIzQhqAGoEaQSqEI8tZQxcb/9//3//f/5//n//f/9//n8QQmMIW2dEBK8x+lr/e39n/3f/d99zPVuHCN9zhwwLHRpfJAArIf9//3//f2UIiAjMDIsAzAzLDGcE8zm/dwkhW2v3XjhnWWvWWjlnGGP/e/9//3//f/9//3//f/9//3//f/9//3//f/9/AAD/f/9//3//f/9//3//f/9//3//f/9//3//f/deOWd7b5xzEEJrLWstGWMYY55zEj7JEIgIqAhmBGUEhQz/f/9//3/pHGUI2FYLHYcI/3tFAE4hHFv/f/97/3//e/9733c8Y44tRARDCN57/3//f5tz/3//f/9//3vfd0cAqwzODO8IzwTPCK4IrgyUJRc2rQjvEK0IzQzMDCYAZwyHEFxr/3/ee/5//3//f/9//3//f1JKrjX/f/97/3u/c/93/3v/d/xScCXKDCQA/3uoEKcQG18jACwl/3//f/97hgyICKsMrATMEMsQyxTyNX1rrjX/f2st/3/VVhhjnHPed3tr/3//f/9//3//f/9//3//f/9//3//f/9//38AAP9//3//f/9//3//f/9//3//f/9//3//f/9/e297b3tv5xx7bzlnWmtrLZ13fW8SPn5nuE6PJagMIwBkCP9//3//ewkdRATYVuoYhwz/d0YARgDKEEYAZwQ1Pv93/3v/e993/3v/f3xv/3/de917/3//f/9//3//e99zSACKCM4QzwjPCK4IzgitCJQp9zGtCI0EEBWsCIoIzBAlAEYInnP/f/9//3//f9573nv/f/9//3//f/9//3//e993mE6pDAUAqgipCIgEZwTfd2UE6hj6XiQAKyH/f/97/39mCIgIqwiLBMwMqgyICDRCfWvHFKUUQQiDECghnHNaa/da/3//f/9//3//f/9//3//f/9//3//f/9//3//fwAA/3//f/9//3//f/9//3//f/9//3//f/9//397b5xzGGMYY1prnHM5a3RSfG9ba7dSXGcaW9hOdUbPMSkd3nf/f/9/xxQiAPhaKx2oDP93RgBoCIkMqgyJCEgEJgDtGBU+/3vfd/9//3v/f/9//n//f917/3//f/9/33dIBM0UrAjvDK4E8AyuCK0MlCnXMa0IEBWtCBAVigTLEGcIBAD/f/9//3//f/9//3//f/9/33v/f/97/3uXTogMBACpDIkIiQTMDIkEiQioCJ9ryRDIEPpeZQjpHP9//3//f0YIiAyrDO0MigSqDMoQl05ca51ze2+8d7133ns5Z3tvOWP/f/9//3//f/9//3//f/9//3//f/9//3//f/9/AAD/f/9//3//f/9//3//f/9//3//f/9//3//f713e29aaxlj3nt7b5x3nHO9dzpnlU75Wjtf2FIzPq8tzzX/f/9/3nsJIWQI11KnEKcM33OqEIgIzBSrDGkIaQSLDEkESAQDAOkYt1L/f/9//3/de/9//3//f/9//3v/e6oQJgDuFK0ErQTOCK0IjAi1LfcxzgxrABAViwSsDKsMRgSpFN97/3//f/9//3//f/9/Omf/f31rTSkDAGcEqQzKEKoIaACKBMwMiQSJBGcEn2uoEMgU+V5lCOkY/3//f/9/RQSIDGgAzQzMDMsQqAxcZztnMUbWWlprWmspJXtvnHMYX/9//3//f/9//3//f/9//3//f/9//3//f/9//38AAP9//3//f/9//3//f/9//3//f/9//3//f/9//385Z3tv5xzoHAghrTV7cxBC/3+VUlRG+VYaW1RCri2NLf9/3Xf/f845bCk6Y0shKx1eZ2cEaQiKCKsMqwytEIsIjAztFEYEZQQiACIAjTHee/9//3/+f5xz/3//f9938jXKEIoI7hDNCA8RrAisCJMp9jGMBBAV7gysCMwQRwBFBLA1/3//f/9//3/fe51z/399a+kYZghFBIgIqgyJCEgAigTMDMwMqwjMDIkEZwR/Z8kUpxBbZ2UI6Rj/f/9//39mDIgMywyrCMwQygyHCFxnfW/XWpRSjDVKLYMQ3nved3RO/3//f/9//3//f/9//3//f/9//3//f/9//3//fwAA/3//f/9//3//f/9//3//f/9//3//f/9//3//f7VWe2+cc953vXdqLaUYGGc6azpnbCnxOVRCdEbvNY0t/3//f917zjVsLZxv8TlUQn5nTiGqDMsQqwysDIsIiwjvGBY6uU5VQisdCR2mEEMIxhj+f/9//3//f753/3+/cwQA7BSKBKsE7QyrDKsI1DH2Nc0QzhCLAO0QSACJDGYI/3//f/9/3nv/e997XGuGECMABAAEAMsQyxCKBKsIDxXNDKwEzQisCM0MiQRnAF5j6RSGDHxrZAinFP9//3//f0UIiAzLDKoIiQSpDAsZ33edb/9/nXd7c5x3CCX3XntvW2u+d/9//3//f/9//3//f/9//3//f/9//3//f/9/AAD/f/9//3//f/9//3//f/9//3//f/9//3//f/9/1lp7bzljaykIIdZanHeTVkstnXPQOa4xzzHwNe81jCn+e/57/3uMLUspW2cSPrdOv2uXRhxb21L0McwMigSrCMwQzBBHANExND6OKUwlbC2lFKQUai3/f/9/33v/f9972VaHCMsMqgTsEKoIqghxKdQxigirCMwMqwiqDIgIXWf/f957/3//f997xxgjAEQERQTrGGgIyxCsDIsEzgytBK0EMRHvDIwEDxWKBIkEHFssIUUEv3NEBKcU/3//f/9/ZgxnCIkE7RDsEKkM8jU7YyslxhhSSvdi3n+9e957Wmved997/3//f/9//3//f/9//3//f/9//3//f/9//38AAP9//3//f/9//3//f/9//3//f/9//3//f/9//385Z3xvWmdba1prvHcwSkIM/386Z1tnW2PYVnRG7zXNMf9//3//f60xjTGdb68xlkr6VvlSPFufY59jf18cV1Y+LRVnAIkIZwSHBEQA6RgZY/9/3XutOSEE917/f/9//3/fd5dOyQyIAKkIqQiJDJEt1DHsEMwMigSKCKkM+1r/f/9//3+cc2stIgSOMZ5zfm/KFEcEiQiLCGsEzgwxFRANrQDwCM8IrQjuEKsIaQTaUo8pRAS/c0MEhQz/f/9//39lDIcMiQjMEGgEiAjaVv9/+Free2sxrDVBCBhnW298b1tv/3//f/9//3//f/9//3//f/9//3//f/9//3//fwAA/3//f/9//3//f/9//3//f/9//3//f/9//3//f713Wmu9c60xphQpKbVa1V4YZ/9/+F46YxlbU0KtLWsp/3//f/9/SynPOb5z8Tn5VvlS+VI7Vzxbfl+/Z99rfl99X59ndz4MFYgIhwiWSt93/3//f/9/ai3GGGstW2v/f/9/33c8X1U60jFuJS0hsS2yLWgEiQTMDEcAuUr/f79z33v2XoQQQgR0Tv97v3f/f/97qhCLCO4UEBXOCM8E8AgSDRIN8AzOCM4MiwiJCJhKEjpEAP97IgCFDP9//3//f4YQZgjLDMsMywzrFDxft1KvNVJKSSm9e/9/m3Naa7ZW/3//f/9//3//f/9//3//f/9//3//f/9//3//f/9/AAD/f/9//3//f/9//3//f/9//3//f/9//3//f9573nsZY51zKiX/f3tzMEZJKSkldE4ZYzpj11aVSvA5rjH/f/9//39rLY0xnW/wOVxj1063Tjtbn2eeY1xbXFueY51ffl88WzxbNDpNIf97/3+9c/9//n9aa0IIKSVLKdA5/3//e/97+lZUQjQ+NEL6WvpW8jULGUUAPFv/e79v/3/nGEIIIgQBAN97/3//f997/3u5TmgErAzNDM4MzwjxDNAEzwTQCO8MjASLBGkEd0Y0PkQE/3shAEMI/3//e/9/ZgxnCIgEqwzKDOsUn2+/dzpjtlZJKSglByFZa7x39l7/f/9//3//f/9//3//f/9//3//f/9//3//f/9//38AAP9//3//f/9//3//f/9//3//f957/3//f/9//3//f/denHPnHCkljDHWWnxzlFJaa1pnOmP3WlNGzzWMLf9//3//fyklzjX/e+85OV/XVrZOXGNcY55nn2ufZ31ffmOfZ1xf1050RvA1/3/+d/9//3//f957AQCFDIYMZQgLHb9z/3//e/la8Dl0SrVOOWPvOe41m2f/e/93WmPFECEAYwRkDKYY/3+cc/9/33v/f/97qQyqDM0QzhDvEM8M7wzPCBERrgStBO4QqwyQKbhSAgD/fyIEAQD/f/9//3+oEEYEiQiqDIgI8zmfb881ZAzvPbx3eW+7d1lru3cXY/9//3//f/9//3//f/9//3//f/9//3//f/9//3//fwAA/3//f/9//3//f/9//3//f/9//3//f/9//3//f/9/OWfde5tzWmt7b5xzc07HGL13e286Z7ZWdE7vOY0t/3//f753SilrLf9/ET7/f1RG+VpcY79vv29+Z11jn2efZ11jGlsZW/A1ayn/e/9/3Xf/f/97/3spHWQIAgCHDGcIRQA0Rv9//39TSvA9c0q0TjBC9lr/f/971lJrJfA1ETozPislKyX/f/9//3//e/9/fGdFAMoQzBCsDIwEzgzvEPAQjQDwDK0EiwRIAE4h+VpDBP97AQAiBP9//3//f2cMZwjKEKoQZwQbX79z+Fr/f7VWKCWDEPZeeW96b5tz/3//f/9//3//f/9//3//f/9//3//f/9//3//f/9/AAD/f/9//3//f/9//3//f/9//3//f/9//3//f/9//397b3pvGGPee5xzpRTGGL13917edzpn1lZ0ThFCjS3/f/9//38AAKYUnW9DBHxrM0b5Wlxjfmefa35nf2efZ79rn2s7XzpfM0KuMb5z/3//e/97/3+2UhE+lk52Sm4p6hQEAEUECyHfe/9/QwTwOXNGzzX/f/970DWPKTQ+d0qYSvM18z1tLX1v/3//f/9333dUQqgIiQisDM0M7xDvEM4MjADPCBARzgiLBMsQLSF9ayMA/38BAAIA33v/f59zJQTJEGcEqQzqFL9vVEYiACkhk1K0VvVa/n8XY/Ze3Xv/f/9//3//f/9//3//f/9//3//f/9//3//f/9//38AAP9//3//f/9//3//f/9//3//f/9//3//f/9//3//f95792Kcc5RSCCG1VpRSbC3OOZ1zWmvWVnRO8D2tMf9//3//f0sprjE7Z2UIv3eGDKcQLCF2Rn9n33Ofa59nf2N/Yzxf2FJTQvE5U0Kca/97/397ZzI+VEb5WvlWl0qYSnZGsTULHacQn3P/f2UIbS3/f31nLCGQLVZCuk7cUrxS3FY2RtE1dkrfd/97/3t8ZxI28zVwIcwMrQjOCM4IzggQEc4IrgiLBMwMqgypEL9zIwA6Z+gcAQC/d/9//39nDAQAqRAkALhSXGNcZ51vMkalFEkpF2MXY3pvOGf/f/9/3nv/f/9//3//f/9//3//f/9//3//f/9//3//fwAA/3//f/9//3//f/9//3//f/9//3//f/9//3//f/9//3/WWr171loQQpRSlFI5Yxhje2t7axljc07vOa0x/3//f/9/CiHxOV1r8j3/f+oYqBCHCKkMyhDrFPQ1Pl/fc59rn2cbW9hSMz5tKfE5dEbwNRE6Mj75WjtjPF9dY/tWuE52SnVOEj6NLVxnU0ZURl1nqBCHDCUAaAQOHYsMtTEXPrpSNUJuKdAxUz5UPjM68jFXPv1Sf2P/TvctEBHOCM0E7wysBO4QzAxGAEYE/39lCDJGKiUBAN97/3/fd2YMhwzJEGYIO199a75zW2v4Xr13WWs4Z1lrvHd6b917/3//f/9//3//f/9//3//f/9//3//f/9//3//f/9/AAD/f/9//3//f/9//3//f/9//3//f/9//3//f/9//3//fzlrWmt7b1prOWf/f6015xwZY3xvOmeVUs81rTH/f/9//38qJfE92FqPMf97l048Y11jEzrKEIkMqgzrFA0ZkCV/Y59n+lJ1RjM+Mz7xNRI+lk7YVthSXGM7X11j2VJdY1RGdEoRPlNGSyXXVltj8TUzPtEx2lL7VtMxNz4OGUgEJgDKEIcIKx2vLRI2Eja4SvtSX1s/Vx9TP1d/X1k67gzuDM0MzQzLDEYAqAz/ewIArjWuNQEAnnP/f/9/ZgyGDCMA0DWda55vW2euNVprem+8d/Ze3XsXY957/3//f/9//3//f/9//3//f/9//3//f/9//3//f/9//38AAP9//3//f/9//3//f/9//3//f/9//3//f/9//3//f/9//38YY3tvvXcIISkllVJSSlpnfG97a9daMUKtMf9//3/fe/9//390SjJC33t2SvpaPGMcX59v33O5UusUiAgtHUYAyhCQKTQ++laXSlRGdUZ1SjtfXGNdY55nn2c8W7dOOl+1TjFCrC1aZzlfUkI5X1NGlUqWShpbPF9dYz1ff2faUndKjynIEIYEZQRlBOoQygyyKXlCm0bcSv1OmkLUKawIqwiKBGgEiAhnCH1rxxToGL5z33v/f793/3/IFGYMpgwZX1tnCR29c+85vXO9d3tvWWvee5RS/3//f/9//3//f/9//3//f/9//3//f/9//3//f/9//3//fwAA/3//f/9//3//f/9//3//f/9//3//f/9//3//f957/3/ee/deWmvWWvdeWmtbawghe2ucb1trGGNSRs41/3//f/9//3//e753W2v/e1RGt1LZVjtfO188Yz1jfmccX9pSkCnJDKgMqAiHCOoUND7ZVhpbO18aW1xfXWMbWzxbO1uVTrVOc0r/dxhbzTFSQhhb3nO1TtdS1k47X1xjGltdYxtb2VK4UthS11IZW3VGMzpNHQ0ZywzMDKoIqgSJBMsMiQTsEIkEqgyoDCQAfWtcZ31r/3//f993/3//fyQEZQhLJZ1vWmcxQikh3ns5Z713e3Nabzln33v/f/9//3//e/9//3//f/9//3//f/9//3//f/9//3//f/9/AAD/f/9//3//f/9//3//f/9//3//f/9//3//f/9//3//f/9/e29aa5xzSikIIUope2/3WnNKvnedc5RO7znONa0xjC2tNUsprTE5YzpjlU50SthW2Fb5VvlWGlsaWxtfG1s8Xz1f+lLyMQsZhwiHDIcMqBCOKXVG2E48X11jO1uXSjpf33P/e7ZOdEZzQrVOMTq1Tt1v/3cZW9ZOGFc6W/lWG1/6VtlWt1LXUtdS+Fb5VhtbHFs9X9tSd0bSLU0dygzKDGgAZwBGAEYAyRTYVjNCZQwjBGQIRAhkCAIAQwSnEBhb3nfGFHNKU0pJJaQU5xx7c5x31lr/f/9//3/fe/9//3//f/9//3//f/9//3//f/9//3//f/9//38AAP9//3//f/9//3//f/9//3//f/9//3//f/9//3//f/9//3//fxhjnHMYY1prGWOFEFJKc0rONTpnnG9zSs857zmMMe89zTUxRlpr33u+c/9//3//f/97/3e/c75vnmuea11jHFvZTtlSG1saWzM+TSWoEOkUyRDqFI4l2U7fb/97PF/6VpdKuE6XSrhOt07YUnRGtk73Unxn/3f/e5xnW1/6Wvpa2Fa3UpVOtk62TthSt07ZUtpWG1s8X59r32//d79r32//d/97/3ufb/97+VpDBKYQAQBECIUMZQzHFCslnW97a/9/c05CCFJKe2+cd3tzOWt7b/9//3//f/97/3//f/9//3//f/9//3//f/9//3//f/9//3//fwAA/3//f/9//3//f/9//3//f/9//3//f/9//3//f/9//3//f/9/vXf3Xpxze2/oHN57vXP/ezFGe2ucbxhf91qUTpNOc05RRhBCUUYxRlJGc0pzSnRKtlLXVhlfOl9bZ1xnnmvfc/97/3v/f/97/3vfc/9/33d+a7dO8TUrHacIRQBIAKsMzRRwJdQ1/FY9XxxXPV/6VtlS2VLZUpZG+FJ9Z79v33f/f/9//3//e/9//3v/f/97v3NdZztfGlv5WthSuE52RjQ+ND40QtAxMz5tKSohKyHxPY4xKyVsKcgYtlbed4QQQgQIIQgh9l6lFJx3nHf3Xv9//3//f/9//3//f/9//3//f/9//3//f/9//3//f/9//3//f/9/AAD/f/9//3//f/9//3//f/9//3//f/9//3//f/9//3//f/9//n//f3NOvXetNZxvGGNaZ9davnfeezljnG/3Wvhe9lr2WtZW1VaUTrRStVLWVtZW11bWUtdWtlK2UrVOtk6WStdOtk6WSnVGt07YVhpblkq4UvlWGlu3TvE1LB3qEO0UrAxqBM0QzBDMEIkIywxwJTU+uU77VhtX2lK4StlSmE64UpdOlkp1SpVKlU7XUnVKl06WSpdOlk63UpVKlUqWSpdKMz51RnVGEj4SPhI+8DnQNUsljjGuMc85tla+d0IIvXecc3tvjDEQQjlnnHNaazlr/3//f/9//3//f/9//3//f/9//3//f/9//3//f/9//3//f/9//38AAP9//3//f/9//3//f/9//3//f/9//3//f/9//3//f/9//3//f7133nucc1prUkred3tr3nfGFIwt/3+cb/hee2t7azhjOWMYY/da91r3WrZS11bXVvha11b4Wvha+Vr4VjpfGVf4VtdS+Fb5Wvla2FYaX/la+loaWxpb+VYaWxtbNjpRIc0QaQTNEKsMywyJBKsM7BTLEGgEyhBvJVZC2lLbUtpS+lb5VvlW1062TnVGuE64TrhOlkq3TrZOtk6VTpZO2FLYUthWt1LxOa8xrzGuMfA50DnPNY4xrjV8b1trrTXnHLVWWmveeykpnHdbbzln3nv/f/9//3//e/9//3//f/9//3//f/9//3//f/9//3//f/9//3//fwAA/3//f/9//3//f/9//3//f/9//3//f/9//3//f/9//3+cc/9//3//f7VWnHP3WrVWaykIIZxve2tba1tnvncZY3trWmc6Z1trOmd7a3xrW2c7Z1tnO2M7YxpfGl8ZXxlf91Y5WzlfOV/4Wvha+FoaX/la+V4aXztjO2NcZ31nv2teY59nXl9XQplK/FY9W5lK9DXSLS0ZqgyICIgEZwSqDIgE6xBvITQ6l0oaVxpbO1v6UhtbG1sbW/lWGVf4VvdW11YZW7dSt04yPvE50DVURjNC8DkyQs818Dn4XlNKCSFaa5xzzjlKKTlnGWdab1tvOWf/f717/3//f/9//3//f/9//3//f/9//3//f/9//3//f/9//3//f/9/AAD/f/9//3//f/9//3//f/9//3//f/9//3//f/9//3//f/9//3//f957vXdaa5xzphQYX1pnfG97a2QMdE5bazljvnOdc55znW99b3xrfGtca1xrXGd9a1xnXWtcZ11rXGeca3pjWmNaY3xrfGt8b1xnfW99a55vfWt9a31nnmudZ99vvmffb99v32tcX55jv2v/d59rXmN+Y79r+lKxKcoMywyqBIgEhwCnBMkMKxVNHXZCmEobVxtXO1s6W1pfOVs6YztjW2NbYxlbOl87X1xnOl+ebxlfOmP4Wnxr+F61VikhSilaa3tv6CC+e713tlree/9//3//f/9//3//f/9//3//f/9//3//f/9//3//f/9//3//f/9//38AAP9//3//f/9//3//f/9//3//f/9//3//f/9//3//f/9//3//f/9//3/ee9ZanHMYY1JKOWN0TggdOWMRQp1zfG8ZX3xrfW+ec55znXN9b75znm++c55vvnOeb55znm+eb3trnGuba5xvfGt8a3xrnW98a75znm+eb51vvm+eb51rvWveb5xjvWt8Z/9zvmuea31j33Pfb79rn2ufa35nn2s9W19ff2OfZ11fXFsbVxtXG1ddX35jfmNcX1xje2N8Z1tjW2M7Y51rOl+ebztjO2NcZxlfOmN8a/he33tKKZxzvXM5Z0ophBAZZzlnOWedd/9/3nv/f/9/3nv/f/9//3//f/9//3//f/9//3//f/9//3//f/9//3//fwAA/3//f/9//3//f/9//3//f/9//3//f/9//3//f/9//3//f/9//3//f/9/nHM5Z5xznHPnGLVWSil7b6UUOWfee51zGWO+c753nXO+c51v/3ved75zvne+c993vnO+d51z33e+c95zvnPfd75z33O+c993v3Pfd75z33e+c79zvm/fc95v32++b99zvm/fb75vv2++b79vvm+/b75vv2+ea79vn2u/a55rv2uea75rnmu/a55rnmueZ55rnWeda31nnmd9Z31nfWN9Z1xnfGdbY3xrfGfXVnxrfG+mFN57/3/2WpxzvXf3XpxznHP3Yv9//3//f/9//3//f/9//3//f/9//3//f/9//3//f/9//3//f/9//3//f/9/AAD/f/9//3//f/9//3//f/9//3//f/9//3//f/9//3//f/9//3//f/9//3/ee1prWmuccykl/3/GGM453nuMMa01Wme9c1trvndbZ993nXNbZ71zvnO9c753vXO+d71zvne+c79zvnO/c75zv3O+c79zvnO/c75zv3O+c79zvnO/c75vv3O+b79zvm+/b75vv3Oeb75vvm++b55vvm+eb75vnmuea55rvm+da55rnWuea51rnmuda55rfWeda31nnWd9Y35nfWN9Z1xjfGdcY1xnGV/4Wp1ve2s5Y3tvxhRrLTlne2/3Xlpre28YY3tv/3//f/9//3//f/9//3//f/9//3//f/9//3//f/9//3//f/9//3//f/9//38AAP9//3//f/9//3//f/9//3//f/9//3//f/9//3//f/9//3//f/9//3//f/9/3ns5Z1pr915jDFpr/3/GGNZa1lrWVhhfe2t7a71znG//f953vne9c953vnPed75333fed993v3Pfd79333e/c993v3ffd75z33e+c993vnPfd75z33O+c99zvnPfc75v33O+b75zvm+/c75vvnO+b75zvm++b55rv2+ea75vnmu+b55rnmuda55rnWuea31nnmudZ55nfWd+Z31nfWdcY3xnW2c6X51vWme9c2stc069d0klc05SSrVWnHN7bxhj/3//f/9//3//f/9//3//f/9//3//f/9//3//f/9//3//f/9//3//f/9//3//fwAA/3//f/9//3//f/9//3//f/9//3//f/9//3//f/9//3//f/9//3//f/9//3//f3tvOWecc713nHOEEK01e285ZzpnW2cZX3trWmf/f3trvXO+c953vXO+d71zvne+d953vnPfd75z33e/c993vnPfd75z33e+c793vnO/d75zv3O+c99zvm/fc75v33O+b75zvm++c75vvm++b75vnm++b55vvm+ea75vnmu+b55rnmuda55rnWuea51rnmt9Z51rfWd9Z31jfWdcY3xnW2NbZxlfW2daZ9dae28xQggdnHPvPRBCWmt7bzln3nv/f/9//3//f/9//3//f/9//3//f/9//3//f/9//3//f/9//3//f/9//3//f/9/AAD/f/9//3//f/9//3//f/9//3//f/9//3//f/9//3//f/9//3//f/9//3//f/9/3ntaazlnnHOEEHtvnHMxRt57KSGVUpxvnG98bxljnHPed953vnfee7533ne9d9533nffd99333ffd99333ffd99333ffd993vnPfd75z33e+c993v3Pfd75z33e+c99zvnPfc75zvnO+c75zvnO+c75vv2++b75vnm++b55vvm+eb75vnmueb51rnm+da51rnWuea31nfWd9Z31nXGdcZ1tjvnN8a5VSbC2MLd571lrmGDlnOWe9dzlne2//f/9//3//f/9//3//f/9//3//f/9//3//f/9//3//f/9//3//f/9//3//f/9//38AAP9//3//f/9//3//f/9//3//f/9//3//f/9//3//f/9//3//f/9//3//f/9//3//f/9/tVacc/9/pRTee5xzCB33XlprMUY5Y71zGF++d753nXO+d7533ne9c713vXPed75333e+d993vnPfd75333e+c993vnPfd75z33e+c993vnPfc75z33e+c99zvnPfc75zvnO+c75zvm++c75vvnOeb75vnm++b55vvm+eb75vnWueb51rnW99a51rfWuda31nfWt8Z31nW2NbZ1tjW2d8a1NGzjX/e/ZaYwzee+ccvXe9dxhje2//f/9//3//f/9//3//f/9//3//f/9//3//f/9//3//f/9//3//f/9//3//f/9//3//fwAA/3//f/9//3//f/9//3//f/9//3//f/9//3//f/9//3//f/9//3//f/9//3//f/9//3//f/de3ns5Z1prSimTTmwtUkatMVpnWme9c/heWmecb51z3nfed953vXfed95333fed9973nffd95333ved9973nffe95333e+d993vnffd95z33fec993vnPfd75z33e+c993vnO+c75zvnO+c75zvm++c75vvnO+b75zvm++b51vvm+db55vnWueb51rnWt9a31rfGd8Z1tnW2daZ3RK33syRhA+nHO9c8YYGGN7bzlnGGPee/9//3//f/9//3//f/9//3//f/9//3//f/9//3//f/9//3//f/9//3//f/9//3//f/9/AAD/f/9//3//f/9//3//f/9//3//f/9//3//f/9//3//f/9//3//f/9//3//f/9//3/ee/9/vXf3XlprGGNSSpxzrTXwPb535xwYX7533ndba1trnHO9c953vnfed75333u+d953vnfed7533ne+d9533nffd7533ne+d953vnfed75333e+c953vnPed75z3nO+c95zvnO+c75zvnO+c75zvW++c55vvnOeb75znW++b51vvm+db51vnWudb31rnW98a31rXGd8a1tnW2c6Y1pnlVKFEN53MUatNd53em+bb3tvGGPee/9/3nv/f/9//3//f/9//3//f/9//3//f/9//3//f/9//3//f/9//3//f/9//3//f/9//38AAP9//3//f/9//3//f/9//3//f/9//3//f/9//3//f/9//3//f/9//3//f/9//3//f/9//3//f1prOWe9d3tvzjnvPf9/hRB8b51zQgj/fzlnfG97b3tv3nu9d713/3+dc/973ne+d75333vee9973nffe95333ved9973nffe95333ved9973nffe95333fed9933nffd75z33e+c953vnPfd75zvnO9b75zvW++c75znW/fd993W2edb75zfGt8a1xrvnNbZ1tnvnN0TvA9Qwhba1trxhibb2stOWdaa5xzGGOcc/9//3//f/9//3//f/9//3//f/9//3//f/9//3//f/9//3//f/9//3//f/9//3//f/9//3//fwAA/3//f/9//3//f/9//3//f/9//3//f/9//3//f/9//3//f/9//3//f/9//3//f/9//3//f/9//39aa1prWmvWWr13hBDXWksphBBaaxhfrTU5Z3tvWmucc5xz/39aa/9/nG++d953/3ved753vXPed7533nfed957vnfed9533nved9933nffd7533ne+d953vnPed7533ne9c753vXO+d51vvW+db75znW+9c51vvXO+c3trfGvfd3xrnW98b71znW8ZY3xre2sZX0olvnedcwEAvXc5Z2MMMUYXX713GGOcc/9//3//f/9//3//f/9//3//f/9//3//f/9//3//f/9//3//f/9//3//f/9//3//f/9//3//f/9/AAD/f/9//3//f/9//3//f/9//3//f/9//3//f/9//3//f/9//3//f/9//3//f/9//3//f957/3//f713Wmt7b1prUkr3XntvrTX3XntvQgg5Z+89vXfee1pre2+9d957vXf/f9533ne9d9573nv/e9533nved9973nfee95333ved9973nffe95333ved9973nfed7533ne+d953vnfed753vnO9c753vnO+d71zvnOdb753/3t7a3trnXOdb1tnnG/XWlpne2/4Xs85917vPZ1zvneEEN53e2+bc713GGM5Z/9//3//f/9//3//f/9//3//f/9//3//f/9//3//f/9//3//f/9//3//f/9//3//f/9//3//f/9//38AAP9//3//f/9//3//f/9//3//f/9//3//f/9//3//f/9//3//f/9//3//f/9//3//f/9//3//f/9//3/ee5xzGGN7b1prjDEQQv9/hBC9d3tvSikQQhhj/385Z5xzOWe9d7533nu9d713vXffe95733ved9573nfee9533nved9573nffe9533nfed953vnfed7533ne9d753vXfed71zvne+d953vXO+c51zvXOcb51zfG+db51v/3tba3tre2s5Y3tv3nsJIb13ZAxaa601c05aa0opem85Z3tvOWd7b/9//3//f/9//3//f/9//3//f/9//3//f/9//3//f/9//3//f/9//3//f/9//3//f/9//3//f/9//3//fwAA/3//f/9//3//f/9//3//f/9//3//f/9//3//f/9//3//f/9//3//f/9//3//f/9//3//f/9//3//f/9//385Z5xzGGOcc1prrTVzTsYYxhhaaykl3nvvPXtvOWd7b3tvWmucc/9//nved71z3nfed9573nvee9573nvee9573nvfe9573nved9573nfee7533nu+d957vXfee713vne9d953vXO9c5xznXOcc71znXOcc71ze297a3xvGGN8b5xznXNaa9ZarTUxRpxzvXfvPQghlFLee5xztVa9d/9/vXf/f/9//3//f/9//3//f/9//3//f/9//3//f/9//3//f/9//3//f/9//3//f/9//3//f/9//3//f/9/AAD/f/9//3//f/9//3//f/9//3//f/9//3//f/9//3//f/9//3//f/9//3//f/9//3//f/9//3//f/9//3//f/9/GGN7b3tvvXdKKb13e2+ccwAA/3+EEK013nsYYzlnOWd6a5xzm2+cc5xz/nvee953vXfee9133nu9d9573Xfee7533nved957vnfee7533nu9d753vXe+d713vne9d753vXO9d51zvXOdc71zvXO+d5xznXNbaxhfe297b71zMUZaazpnWmsIIWwxxhhzTr13nHNaaxhjGGP/f957vHf/f/9//3//f/9//3//f/9//3//f/9//3//f/9//3//f/9//3//f/9//3//f/9//3//f/9//3//f/9//38AAP9//3//f/9//3//f/9//3//f/9//3//f/9//3//f/9//3//f/9//3//f/9//3//f/9//3//f/9//3//f/9//3//fxhj117ee3tvWm++ewghnHOUVs49915rLdZee2/ee1prWWtaa1prnHPee/57vHPee7133nvdd957vXfee9133nvee9573nvee7133nvee957vXfee7133nu9d957vXe+d7133ne+d953vXO9c5xvnG+2Vv97vnd7b7ZWnG+FEL57W2+cd5x3xhy9ezBG9156b/5/lFLee/9//3//f/57/3//f/9//3//f/9//3//f/9//3//f/9//3//f/9//3//f/9//3//f/9//3//f/9//3//f/9//3//fwAA/3//f/9//3//f/9//3//f/9//3//f/9//3//f/9//3//f/9//3//f/9//3//f/9//3//f/9//3//f/9//3//f957/397b9Zae297b9ZaEEK9dyEI1lo5a4UU/39aa3tvD0L3Xrx33Xdaa1lnWmubb7133Xe9d913vXfdd7133Xfee957vXfee7133nu9d957vXfee713vXe9d713vXe9d5xzvXO9c713nHN8bzpnOWdaZ/97WmtzSpxzpRRKKVprrTWcc1prnHOUUlFKWmucc3tvtVb/f957/3//f/9//3//f/9//3//f/9//3//f/9//3//f/9//3//f/9//3//f/9//3//f/9//3//f/9//3//f/9//3//f/9/AAD/f/9//3//f/9//3//f/9//3//f/9//3//f/9//3//f/9//3//f/9//3//f/9//3//f/9//3//f/9//3//f/9//3//f/9/nHNaazlne2+ccxBCc06MMcYYvXd7b3tvnHPeeyEE/3/3XpxzvXdaa3tve2/3XpxzvXf/f5xzvXfee957nHPee3tv3nv/f5xz/3//f5xz3nu9d9573nu9d7133nved5xzGGMYY3tve2+9d3xvMEJba+89GGOUTvA9ay0pJTlnWm85Z713nHO9dzlnWmvee/9//3//f/9//3//f/9//3//f/9//3//f/9//3//f/9//3//f/9//3//f/9//3//f/9//3//f/9//3//f/9//3//f/9//38AAP9//3//f/9//3//f/9//3//f/9//3//f/9//3//f/9//3//f/9//3//f/9//3//f/9//3//f/9//3//f/9//3//f/9//3//f5xze29aa1prGGP/f2MMc06cc1prWmtaa5xz5xycc8YYvXeUUpxzOWd7b3tvWmtaaxhjWmu9d1prnHP/f3tv/3+9d713vXe9d5xz/3+9d957e297b3tve2/3XvdenHNaa/9/vXf3XlJKMUYQQikl/3/nHHtvxhhaa+ccay29d713OWd7b3NOnHO9d/9//3//f/9//3//f/9//3//f/9//3//f/9//3//f/9//3//f/9//3//f/9//3//f/9//3//f/9//3//f/9//3//f/9//3//fwAA/3//f/9//3//f/9//3//f/9//3//f/9//3//f/9//3//f/9//3//f/9//3//f/9//3//f/9//3//f/9//3//f/9//3//f/9//3/ee5xzWmu1VsYYGGP/f1prOWfee7VWKSUIIfdelFLOORBCnHMIIXNOvXecczlnvXfWWr13e29aa9Zae2+1Vntv1lp7b1pre285ZzlnOWdaa3tvnHMYY5xz/39aa5RSSinWWowx1lr3Xr13hBAIIe89nHPWWowx3nsYY/de3ntaa9Za/3//f/9//3//f/9//3//f/9//3//f/9//3//f/9//3//f/9//3//f/9//3//f/9//3//f/9//3//f/9//3//f/9//3//f/9//3//f/9/AAD/f/9//3//f/9//3//f/9//3//f/9//3//f/9//3//f/9//3//f/9//3//f/9//3//f/9//3//f/9//3//f/9//3//f/9//3//f/9/3nu9dxhjOWecc3tvOWecc1prvXcIIb13SimtNeccvXeEEL13rTUYY4wxOWdaa957nHOcc957vXe9d5xze2+9dxhje29aazlnnHOcc5xzWmtaa/deSinGGL13CCFaa3tvKSWUUtZaOWfOOXtvYwytNVpr1lqtNc45vXcYY9Za/3//f/9//3//f/9//3//f/9//3//f/9//3//f/9//3//f/9//3//f/9//3//f/9//3//f/9//3//f/9//3//f/9//3//f/9//3//f/9//38AAP9//3//f/9//3//f/9//3//f/9//3//f/9//3//f/9//3//f/9//3//f/9//3//f/9//3//f/9//3//f/9//3//f/9//3//f/9//3//f/9/3nvee5RSvXdaa5xzEEIAADFG3nuEEBBCnHN7b4wxnHOMMVprYwz/fwghe29KKWstjDFaa1JKnHM5Z3tvGGNaa9Za3nvvPTlnWmvWWhBCMUZ7b5xze28IIf9/1loQQowxxhi9d/dejDG9d601/39aa1pr9161Vr13/3//f/9//3//f/9//3//f/9//3//f/9//3//f/9//3//f/9//3//f/9//3//f/9//3//f/9//3//f/9//3//f/9//3//f/9//3//f/9//3//fwAA/3//f/9//3//f/9//3//f/9//3//f/9//3//f/9//3//f/9//3//f/9//3//f/9//3//f/9//3//f/9//3//f/9//3//f/9//3//f/9//3//f/9//3/3XjlnWms5Z/9/Wmu1VnNOrTVaazFGWmt7b4QQvXcIIZxzxhi9d0opWmuEEP9/5xz/f+ccnHPGGPdeQgiccwAA3nu9d5xzjDE5Z6011lq9dwAAe2/ee/dejDG1VkopvXe1VpxzGGO9dzlntVb/f/9//3//f/9//3//f/9//3//f/9//3//f/9//3//f/9//3//f/9//3//f/9//3//f/9//3//f/9//3//f/9//3//f/9//3//f/9//3//f/9//3//f/9/AAD/f/9//3//f/9//3//f/9//3//f/9//3//f/9//3//f/9//3//f/9//3//f/9//3//f/9//3//f/9//3//f/9//3//f/9//3//f/9//3//f/9//3//f957/397b/deGGN7b5xze29zTnNOzjnee/deMUY5Z845rTUIIfdeMUb/f4QQnHNKKe89ay1aawghWmutNXtvYwx7byklEEJCCN57YwzWWr137z05Z713nHPnHJxzOWdaa5xzGGOcc/devXf/f957/3//f/9//3/ee/9//3//f/9//3//f/9//3//f/9//3//f/9//3//f/9//3//f/9//3//f/9//3//f/9//3//f/9//3//f/9//3//f/9//3//f/9//38AAP9//3//f/9//3//f/9//3//f/9//3//f/9//3//f/9//3//f/9//3//f/9//3//f/9//3//f/9//3//f/9//3//f/9//3//f/9//3//f/9//3/ee/9//3/ee713/39aa7VWvXc5Z5xze2/ee8YYSil7b1JKe297b0opc073Xntvxhjee0opxhjWWtZaEEL3XnNO5xylFL13KSW9d6UUe2/nHL13GGPee+ccKSV7b5xze297b7131lo5Z7133nv/f/9//3//f/9/3nv/f/9//3//f/9//3//f/9//3//f/9//3//f/9//3//f/9//3//f/9//3//f/9//3//f/9//3//f/9//3//f/9//3//f/9//3//f/9//3//fwAA/3//f/9//3//f/9//3//f/9//3//f/9//3//f/9//3//f/9//3//f/9//3//f/9//3//f/9//3//f/9//3//f/9//3//f/9//3//f/9//3//f/9//3//f/9//3//f/9//397b/de1lpaa5xznHM5Z5xzlFJ7b5RSc04YY3NOe2+MMXtvhBC1VpxzhBDWWvdeMUYQQqUUvXelFJxzxhh7b601SikxRntv3nucc5xze2/3XvdeWmu9d/9//3//f/9//3//f/9//3//f/9//3//f/9//3//f/9//3//f/9//3//f/9//3//f/9//3//f/9//3//f/9//3//f/9//3//f/9//3//f/9//3//f/9//3//f/9//3//f/9/AAD/f/9//3//f/9//3//f/9//3//f/9//3//f/9//3//f/9//3//f/9//3//f/9//3//f/9//3//f/9//3//f/9//3//f/9//3//f/9//3//f/9//3//f/9//3//f/9//3//f/9//3/ee1prOWcYY1prvXc5Z3tvnHOcc3tvMUbvPZxzvXfnHL13vXeEELVWWmvOOVprCCG9d3NOGGOcc5xz3nt7bzlnWms5Zxhj914YY9573nvee/9//3//f/9//3//f/9//3//f/9//3//f/9//3//f/9//3//f/9//3//f/9//3//f/9//3//f/9//3//f/9//3//f/9//3//f/9//3//f/9//3//f/9//3//f/9//3//f/9//38AAP9//3//f/9//3//f/9//3//f/9//3//f/9//3//f/9//3//f/9//3//f/9//3//f/9//3//f/9//3//f/9//3//f/9//3//f/9//3//f/9//3//f/9//3//f/9//3//f/9//3//f/9//3/ee9573nsYY/de915aa5xze2+cc1pre297b713OWc5Z713/397b5xze2+cczlnWmu9d5xze28YYxhjGGMYY3tv3nv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957/3//f/9//3//f/9//3/ee957WmvWWhhjGGM5Z7VWGGOcc1prWmsYYzlnWmv3XlprGGP3XlprtVY5Z3tv/3/ee957/3//f9573nv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ee/9//3//f7133nu9d5xzvXfee957nHP/f/9/3nv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957/3//f/9//3//f/9//3//f/9//3//f/9//3//f/9//3/ee/9/3nv/f/9/nHP/f/9//3//f/9//3//f/9//3//f/9//3//f/9//3/ee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ee/9//3//f/9//3//f9573nvee/9//3//f/9/3nv/f957/3//f/9//3//f957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3nv/f/9/3nv/f/9//3//f/9//3//f/9//3/ee/9//3//f/9//3/ee/9//3//f/9//3//f/9//3//f/9//3//f/9//3//f/9//3//f/9//3//f/9//3//f/9//3//f/9//3//f/9//3//f/9//3//f/9//3//f/9//3//f/9//3//f/9//3//f/9//3//f/9//3//f/9//38AAEYAAAAUAAAACAAAAEdESUMDAAAAIgAAAAwAAAD/////IgAAAAwAAAD/////JQAAAAwAAAANAACAKAAAAAwAAAAEAAAAIgAAAAwAAAD/////IgAAAAwAAAD+////JwAAABgAAAAEAAAAAAAAAP///wAAAAAAJQAAAAwAAAAEAAAATAAAAGQAAAAAAAAAUAAAAP8AAAB8AAAAAAAAAFAAAAAAAQAALQAAACEA8AAAAAAAAAAAAAAAgD8AAAAAAAAAAAAAgD8AAAAAAAAAAAAAAAAAAAAAAAAAAAAAAAAAAAAAAAAAACUAAAAMAAAAAAAAgCgAAAAMAAAABAAAACcAAAAYAAAABAAAAAAAAAD///8AAAAAACUAAAAMAAAABAAAAEwAAABkAAAACQAAAFAAAAD2AAAAXAAAAAkAAABQAAAA7gAAAA0AAAAhAPAAAAAAAAAAAAAAAIA/AAAAAAAAAAAAAIA/AAAAAAAAAAAAAAAAAAAAAAAAAAAAAAAAAAAAAAAAAAAlAAAADAAAAAAAAIAoAAAADAAAAAQAAAAlAAAADAAAAAEAAAAYAAAADAAAAAAAAAISAAAADAAAAAEAAAAeAAAAGAAAAAkAAABQAAAA9wAAAF0AAAAlAAAADAAAAAEAAABUAAAAhAAAAAoAAABQAAAAOgAAAFwAAAABAAAAqwoNQnIcDUIKAAAAUAAAAAkAAABMAAAAAAAAAAAAAAAAAAAA//////////9gAAAAHQQ1BDoEQQQgAB4ELgASBC4AAAAHAAAABgAAAAYAAAAFAAAAAwAAAAgAAAAEAAAABgAAAAQAAABLAAAAQAAAADAAAAAFAAAAIAAAAAEAAAABAAAAEAAAAAAAAAAAAAAAAAEAAIAAAAAAAAAAAAAAAAABAACAAAAAJQAAAAwAAAACAAAAJwAAABgAAAAEAAAAAAAAAP///wAAAAAAJQAAAAwAAAAEAAAATAAAAGQAAAAJAAAAYAAAAPYAAABsAAAACQAAAGAAAADuAAAADQAAACEA8AAAAAAAAAAAAAAAgD8AAAAAAAAAAAAAgD8AAAAAAAAAAAAAAAAAAAAAAAAAAAAAAAAAAAAAAAAAACUAAAAMAAAAAAAAgCgAAAAMAAAABAAAACUAAAAMAAAAAQAAABgAAAAMAAAAAAAAAhIAAAAMAAAAAQAAAB4AAAAYAAAACQAAAGAAAAD3AAAAbQAAACUAAAAMAAAAAQAAAFQAAAB8AAAACgAAAGAAAAA7AAAAbAAAAAEAAACrCg1CchwNQgoAAABgAAAACAAAAEwAAAAAAAAAAAAAAAAAAAD//////////1wAAAAUBDgEQAQ1BDoEQgQ+BEAECAAAAAYAAAAGAAAABgAAAAYAAAAGAAAABgAAAAYAAABLAAAAQAAAADAAAAAFAAAAIAAAAAEAAAABAAAAEAAAAAAAAAAAAAAAAAEAAIAAAAAAAAAAAAAAAAABAACAAAAAJQAAAAwAAAACAAAAJwAAABgAAAAEAAAAAAAAAP///wAAAAAAJQAAAAwAAAAEAAAATAAAAGQAAAAJAAAAcAAAAHkAAAB8AAAACQAAAHAAAABxAAAADQAAACEA8AAAAAAAAAAAAAAAgD8AAAAAAAAAAAAAgD8AAAAAAAAAAAAAAAAAAAAAAAAAAAAAAAAAAAAAAAAAACUAAAAMAAAAAAAAgCgAAAAMAAAABAAAACUAAAAMAAAAAQAAABgAAAAMAAAAAAAAAhIAAAAMAAAAAQAAABYAAAAMAAAAAAAAAFQAAADEAAAACgAAAHAAAAB4AAAAfAAAAAEAAACrCg1CchwNQgoAAABwAAAAFAAAAEwAAAAEAAAACQAAAHAAAAB6AAAAfQAAAHQAAAAfBD4ENAQ/BDgEQQQwBD0EPgQ6ACAAHQQ1BDoEQQQgAB4ELgASBC4ABwAAAAYAAAAHAAAABgAAAAYAAAAFAAAABgAAAAYAAAAGAAAABAAAAAMAAAAHAAAABgAAAAYAAAAFAAAAAwAAAAgAAAAEAAAABgAAAAQAAAAWAAAADAAAAAAAAAAlAAAADAAAAAIAAAAOAAAAFAAAAAAAAAAQAAAAFAAAAA==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Титул</vt:lpstr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2021-06-07T05:13:11Z</dcterms:modified>
</cp:coreProperties>
</file>