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  <sheet name="Лист1 (2)" sheetId="4" r:id="rId2"/>
  </sheets>
  <definedNames>
    <definedName name="_xlnm.Print_Area" localSheetId="0">Лист1!$A$1:$CL$79</definedName>
    <definedName name="_xlnm.Print_Area" localSheetId="1">'Лист1 (2)'!$A$1:$Q$72</definedName>
  </definedNames>
  <calcPr calcId="145621"/>
</workbook>
</file>

<file path=xl/calcChain.xml><?xml version="1.0" encoding="utf-8"?>
<calcChain xmlns="http://schemas.openxmlformats.org/spreadsheetml/2006/main">
  <c r="O24" i="1" l="1"/>
  <c r="D8" i="1"/>
  <c r="D7" i="1"/>
  <c r="AC14" i="1" l="1"/>
  <c r="Q14" i="1"/>
  <c r="C14" i="1"/>
  <c r="C15" i="1"/>
  <c r="AC23" i="1" l="1"/>
  <c r="Q23" i="1"/>
  <c r="C23" i="1"/>
  <c r="AC22" i="1" l="1"/>
  <c r="AE19" i="1"/>
  <c r="AE9" i="1"/>
  <c r="D19" i="1"/>
  <c r="E19" i="1"/>
  <c r="F19" i="1"/>
  <c r="G19" i="1"/>
  <c r="H19" i="1"/>
  <c r="I19" i="1"/>
  <c r="J19" i="1"/>
  <c r="K19" i="1"/>
  <c r="L19" i="1"/>
  <c r="M19" i="1"/>
  <c r="O19" i="1"/>
  <c r="P19" i="1"/>
  <c r="R19" i="1"/>
  <c r="S19" i="1"/>
  <c r="T19" i="1"/>
  <c r="U19" i="1"/>
  <c r="V19" i="1"/>
  <c r="W19" i="1"/>
  <c r="X19" i="1"/>
  <c r="Y19" i="1"/>
  <c r="Z19" i="1"/>
  <c r="AB19" i="1"/>
  <c r="AD19" i="1"/>
  <c r="AF19" i="1"/>
  <c r="AG19" i="1"/>
  <c r="AH19" i="1"/>
  <c r="AI19" i="1"/>
  <c r="AJ19" i="1"/>
  <c r="AK19" i="1"/>
  <c r="AL19" i="1"/>
  <c r="AM19" i="1"/>
  <c r="AN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D9" i="1"/>
  <c r="E9" i="1"/>
  <c r="F9" i="1"/>
  <c r="G9" i="1"/>
  <c r="H9" i="1"/>
  <c r="I9" i="1"/>
  <c r="J9" i="1"/>
  <c r="K9" i="1"/>
  <c r="L9" i="1"/>
  <c r="M9" i="1"/>
  <c r="O9" i="1"/>
  <c r="P9" i="1"/>
  <c r="R9" i="1"/>
  <c r="S9" i="1"/>
  <c r="T9" i="1"/>
  <c r="U9" i="1"/>
  <c r="V9" i="1"/>
  <c r="W9" i="1"/>
  <c r="X9" i="1"/>
  <c r="Y9" i="1"/>
  <c r="Z9" i="1"/>
  <c r="AB9" i="1"/>
  <c r="AD9" i="1"/>
  <c r="AF9" i="1"/>
  <c r="AG9" i="1"/>
  <c r="AH9" i="1"/>
  <c r="AI9" i="1"/>
  <c r="AJ9" i="1"/>
  <c r="AK9" i="1"/>
  <c r="AL9" i="1"/>
  <c r="AM9" i="1"/>
  <c r="AN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AC20" i="1"/>
  <c r="Q20" i="1"/>
  <c r="C20" i="1"/>
  <c r="C17" i="1"/>
  <c r="Q17" i="1"/>
  <c r="AC17" i="1"/>
  <c r="C18" i="1"/>
  <c r="Q18" i="1"/>
  <c r="AC18" i="1"/>
  <c r="AR8" i="1" l="1"/>
  <c r="AP8" i="1"/>
  <c r="Y8" i="1"/>
  <c r="W8" i="1"/>
  <c r="U8" i="1"/>
  <c r="S8" i="1"/>
  <c r="AM8" i="1"/>
  <c r="AK8" i="1"/>
  <c r="AI8" i="1"/>
  <c r="AG8" i="1"/>
  <c r="AB8" i="1"/>
  <c r="AQ8" i="1"/>
  <c r="AN8" i="1"/>
  <c r="AL8" i="1"/>
  <c r="AJ8" i="1"/>
  <c r="AH8" i="1"/>
  <c r="AF8" i="1"/>
  <c r="Z8" i="1"/>
  <c r="X8" i="1"/>
  <c r="V8" i="1"/>
  <c r="T8" i="1"/>
  <c r="AE8" i="1"/>
  <c r="AD8" i="1"/>
  <c r="R8" i="1"/>
  <c r="E8" i="1"/>
  <c r="F8" i="1"/>
  <c r="G8" i="1"/>
  <c r="H8" i="1"/>
  <c r="I8" i="1"/>
  <c r="J8" i="1"/>
  <c r="K8" i="1"/>
  <c r="L8" i="1"/>
  <c r="M8" i="1"/>
  <c r="O8" i="1"/>
  <c r="P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AC15" i="1"/>
  <c r="Q15" i="1"/>
  <c r="Q11" i="1" l="1"/>
  <c r="AC16" i="1" l="1"/>
  <c r="Q22" i="1" l="1"/>
  <c r="AC21" i="1"/>
  <c r="AC19" i="1" s="1"/>
  <c r="Q21" i="1"/>
  <c r="AC11" i="1"/>
  <c r="AC12" i="1"/>
  <c r="AC13" i="1"/>
  <c r="AC10" i="1"/>
  <c r="Q12" i="1"/>
  <c r="Q13" i="1"/>
  <c r="Q16" i="1"/>
  <c r="Q10" i="1"/>
  <c r="C11" i="1"/>
  <c r="C12" i="1"/>
  <c r="C13" i="1"/>
  <c r="C16" i="1"/>
  <c r="C10" i="1"/>
  <c r="Q9" i="1" l="1"/>
  <c r="Q19" i="1"/>
  <c r="AC9" i="1"/>
  <c r="AC8" i="1" s="1"/>
  <c r="BD79" i="1"/>
  <c r="O35" i="1"/>
  <c r="P35" i="1"/>
  <c r="Q35" i="1"/>
  <c r="R35" i="1"/>
  <c r="S35" i="1"/>
  <c r="T35" i="1"/>
  <c r="U35" i="1"/>
  <c r="V35" i="1"/>
  <c r="W35" i="1"/>
  <c r="X35" i="1"/>
  <c r="Y35" i="1"/>
  <c r="Z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P35" i="1"/>
  <c r="AS35" i="1"/>
  <c r="AT35" i="1"/>
  <c r="AU35" i="1"/>
  <c r="AV35" i="1"/>
  <c r="AW35" i="1"/>
  <c r="AX35" i="1"/>
  <c r="AY35" i="1"/>
  <c r="AZ35" i="1"/>
  <c r="BB35" i="1"/>
  <c r="BE35" i="1"/>
  <c r="BF35" i="1"/>
  <c r="BG35" i="1"/>
  <c r="BH35" i="1"/>
  <c r="BI35" i="1"/>
  <c r="BJ35" i="1"/>
  <c r="BK35" i="1"/>
  <c r="BL35" i="1"/>
  <c r="BN35" i="1"/>
  <c r="BQ35" i="1"/>
  <c r="BR35" i="1"/>
  <c r="BS35" i="1"/>
  <c r="BT35" i="1"/>
  <c r="BU35" i="1"/>
  <c r="BV35" i="1"/>
  <c r="BW35" i="1"/>
  <c r="BX35" i="1"/>
  <c r="BZ35" i="1"/>
  <c r="CC35" i="1"/>
  <c r="CD35" i="1"/>
  <c r="CE35" i="1"/>
  <c r="CF35" i="1"/>
  <c r="CG35" i="1"/>
  <c r="CH35" i="1"/>
  <c r="CI35" i="1"/>
  <c r="CJ35" i="1"/>
  <c r="CL35" i="1"/>
  <c r="D35" i="1"/>
  <c r="E35" i="1"/>
  <c r="F35" i="1"/>
  <c r="G35" i="1"/>
  <c r="H35" i="1"/>
  <c r="I35" i="1"/>
  <c r="J35" i="1"/>
  <c r="K35" i="1"/>
  <c r="L35" i="1"/>
  <c r="M35" i="1"/>
  <c r="C35" i="1"/>
  <c r="Q8" i="1" l="1"/>
  <c r="BO43" i="1"/>
  <c r="BP43" i="1"/>
  <c r="CA43" i="1"/>
  <c r="CB43" i="1"/>
  <c r="E67" i="1" l="1"/>
  <c r="F67" i="1"/>
  <c r="G67" i="1"/>
  <c r="H67" i="1"/>
  <c r="I67" i="1"/>
  <c r="J67" i="1"/>
  <c r="K67" i="1"/>
  <c r="L67" i="1"/>
  <c r="M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S67" i="1"/>
  <c r="AT67" i="1"/>
  <c r="AU67" i="1"/>
  <c r="AV67" i="1"/>
  <c r="AW67" i="1"/>
  <c r="AX67" i="1"/>
  <c r="AY67" i="1"/>
  <c r="AZ67" i="1"/>
  <c r="BA67" i="1"/>
  <c r="BB67" i="1"/>
  <c r="BE67" i="1"/>
  <c r="BF67" i="1"/>
  <c r="BG67" i="1"/>
  <c r="BH67" i="1"/>
  <c r="BI67" i="1"/>
  <c r="BJ67" i="1"/>
  <c r="BK67" i="1"/>
  <c r="BL67" i="1"/>
  <c r="BM67" i="1"/>
  <c r="BN67" i="1"/>
  <c r="BQ67" i="1"/>
  <c r="BR67" i="1"/>
  <c r="BS67" i="1"/>
  <c r="BT67" i="1"/>
  <c r="BU67" i="1"/>
  <c r="BV67" i="1"/>
  <c r="BW67" i="1"/>
  <c r="BX67" i="1"/>
  <c r="BZ67" i="1"/>
  <c r="CC67" i="1"/>
  <c r="CD67" i="1"/>
  <c r="CE67" i="1"/>
  <c r="CF67" i="1"/>
  <c r="CG67" i="1"/>
  <c r="CH67" i="1"/>
  <c r="CI67" i="1"/>
  <c r="CJ67" i="1"/>
  <c r="CL67" i="1"/>
  <c r="CB34" i="1" l="1"/>
  <c r="CA34" i="1" s="1"/>
  <c r="D67" i="1"/>
  <c r="C67" i="1" l="1"/>
  <c r="D56" i="1"/>
  <c r="S25" i="1" l="1"/>
  <c r="T25" i="1"/>
  <c r="U25" i="1"/>
  <c r="V25" i="1"/>
  <c r="W25" i="1"/>
  <c r="X25" i="1"/>
  <c r="Y25" i="1"/>
  <c r="Z25" i="1"/>
  <c r="AA25" i="1"/>
  <c r="AB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S25" i="1"/>
  <c r="AT25" i="1"/>
  <c r="AU25" i="1"/>
  <c r="AV25" i="1"/>
  <c r="AW25" i="1"/>
  <c r="AX25" i="1"/>
  <c r="AY25" i="1"/>
  <c r="AZ25" i="1"/>
  <c r="BB25" i="1"/>
  <c r="BE25" i="1"/>
  <c r="BF25" i="1"/>
  <c r="BG25" i="1"/>
  <c r="BH25" i="1"/>
  <c r="BI25" i="1"/>
  <c r="BJ25" i="1"/>
  <c r="BK25" i="1"/>
  <c r="BL25" i="1"/>
  <c r="BN25" i="1"/>
  <c r="BQ25" i="1"/>
  <c r="BR25" i="1"/>
  <c r="BS25" i="1"/>
  <c r="BT25" i="1"/>
  <c r="BU25" i="1"/>
  <c r="BV25" i="1"/>
  <c r="BW25" i="1"/>
  <c r="BX25" i="1"/>
  <c r="BZ25" i="1"/>
  <c r="CC25" i="1"/>
  <c r="CD25" i="1"/>
  <c r="CE25" i="1"/>
  <c r="CF25" i="1"/>
  <c r="CG25" i="1"/>
  <c r="CH25" i="1"/>
  <c r="CI25" i="1"/>
  <c r="CJ25" i="1"/>
  <c r="CL25" i="1"/>
  <c r="R25" i="1"/>
  <c r="Q25" i="1"/>
  <c r="BO57" i="1" l="1"/>
  <c r="CA69" i="1" l="1"/>
  <c r="BZ73" i="1"/>
  <c r="CB75" i="1"/>
  <c r="CB76" i="1"/>
  <c r="CB77" i="1"/>
  <c r="CB78" i="1"/>
  <c r="CB79" i="1"/>
  <c r="CB74" i="1"/>
  <c r="CA75" i="1"/>
  <c r="CA76" i="1"/>
  <c r="CA77" i="1"/>
  <c r="CA74" i="1"/>
  <c r="CB69" i="1"/>
  <c r="CB70" i="1"/>
  <c r="CB71" i="1"/>
  <c r="CB72" i="1"/>
  <c r="CB68" i="1"/>
  <c r="CA68" i="1"/>
  <c r="CA70" i="1"/>
  <c r="CA72" i="1"/>
  <c r="CB64" i="1"/>
  <c r="CB65" i="1"/>
  <c r="CB66" i="1"/>
  <c r="CB63" i="1"/>
  <c r="CA64" i="1"/>
  <c r="CA65" i="1"/>
  <c r="CA66" i="1"/>
  <c r="CA63" i="1"/>
  <c r="CH56" i="1"/>
  <c r="CB58" i="1"/>
  <c r="CB59" i="1"/>
  <c r="CB60" i="1"/>
  <c r="CB61" i="1"/>
  <c r="CB57" i="1"/>
  <c r="CA58" i="1"/>
  <c r="CA59" i="1"/>
  <c r="CA60" i="1"/>
  <c r="CA61" i="1"/>
  <c r="CA57" i="1"/>
  <c r="CB53" i="1"/>
  <c r="CB54" i="1"/>
  <c r="CB55" i="1"/>
  <c r="CB52" i="1"/>
  <c r="CA53" i="1"/>
  <c r="CA54" i="1"/>
  <c r="CA55" i="1"/>
  <c r="CA52" i="1"/>
  <c r="CB49" i="1"/>
  <c r="CB48" i="1"/>
  <c r="CA49" i="1"/>
  <c r="CA48" i="1"/>
  <c r="CH47" i="1"/>
  <c r="CB37" i="1"/>
  <c r="CB38" i="1"/>
  <c r="CB39" i="1"/>
  <c r="CB40" i="1"/>
  <c r="CB41" i="1"/>
  <c r="CB42" i="1"/>
  <c r="CB44" i="1"/>
  <c r="CB45" i="1"/>
  <c r="CB46" i="1"/>
  <c r="CB36" i="1"/>
  <c r="CA37" i="1"/>
  <c r="CA38" i="1"/>
  <c r="CA39" i="1"/>
  <c r="CA40" i="1"/>
  <c r="CA41" i="1"/>
  <c r="CA42" i="1"/>
  <c r="CA44" i="1"/>
  <c r="CA45" i="1"/>
  <c r="CA46" i="1"/>
  <c r="CA36" i="1"/>
  <c r="CH32" i="1"/>
  <c r="CB33" i="1"/>
  <c r="CA33" i="1"/>
  <c r="CB27" i="1"/>
  <c r="CB28" i="1"/>
  <c r="CB29" i="1"/>
  <c r="CB30" i="1"/>
  <c r="CB31" i="1"/>
  <c r="CB26" i="1"/>
  <c r="CA27" i="1"/>
  <c r="CA28" i="1"/>
  <c r="CA29" i="1"/>
  <c r="CA30" i="1"/>
  <c r="CA31" i="1"/>
  <c r="CA26" i="1"/>
  <c r="BP75" i="1"/>
  <c r="BP76" i="1"/>
  <c r="BP77" i="1"/>
  <c r="BP78" i="1"/>
  <c r="BP79" i="1"/>
  <c r="BP74" i="1"/>
  <c r="BO75" i="1"/>
  <c r="BO76" i="1"/>
  <c r="BO77" i="1"/>
  <c r="BO78" i="1"/>
  <c r="BO79" i="1"/>
  <c r="BO74" i="1"/>
  <c r="BP64" i="1"/>
  <c r="BP65" i="1"/>
  <c r="BP66" i="1"/>
  <c r="BP63" i="1"/>
  <c r="BO64" i="1"/>
  <c r="BO65" i="1"/>
  <c r="BO66" i="1"/>
  <c r="BO63" i="1"/>
  <c r="BP70" i="1"/>
  <c r="BP71" i="1"/>
  <c r="BP72" i="1"/>
  <c r="BP68" i="1"/>
  <c r="BO70" i="1"/>
  <c r="BO71" i="1"/>
  <c r="BO72" i="1"/>
  <c r="BP58" i="1"/>
  <c r="BP59" i="1"/>
  <c r="BP60" i="1"/>
  <c r="BP61" i="1"/>
  <c r="BP57" i="1"/>
  <c r="BO58" i="1"/>
  <c r="BO59" i="1"/>
  <c r="BO60" i="1"/>
  <c r="BO61" i="1"/>
  <c r="BP53" i="1"/>
  <c r="BP54" i="1"/>
  <c r="BP55" i="1"/>
  <c r="BP52" i="1"/>
  <c r="BO53" i="1"/>
  <c r="BO54" i="1"/>
  <c r="BO55" i="1"/>
  <c r="BO52" i="1"/>
  <c r="BP49" i="1"/>
  <c r="BP48" i="1"/>
  <c r="BO49" i="1"/>
  <c r="BO48" i="1"/>
  <c r="BP37" i="1"/>
  <c r="BP38" i="1"/>
  <c r="BP39" i="1"/>
  <c r="BP40" i="1"/>
  <c r="BP41" i="1"/>
  <c r="BP42" i="1"/>
  <c r="BP44" i="1"/>
  <c r="BP45" i="1"/>
  <c r="BP46" i="1"/>
  <c r="BP36" i="1"/>
  <c r="BO37" i="1"/>
  <c r="BO38" i="1"/>
  <c r="BO39" i="1"/>
  <c r="BO40" i="1"/>
  <c r="BO41" i="1"/>
  <c r="BO42" i="1"/>
  <c r="BO44" i="1"/>
  <c r="BO45" i="1"/>
  <c r="BO46" i="1"/>
  <c r="BO36" i="1"/>
  <c r="BP33" i="1"/>
  <c r="BO33" i="1"/>
  <c r="BP27" i="1"/>
  <c r="BP28" i="1"/>
  <c r="BP29" i="1"/>
  <c r="BP30" i="1"/>
  <c r="BP31" i="1"/>
  <c r="BP26" i="1"/>
  <c r="BO27" i="1"/>
  <c r="BO28" i="1"/>
  <c r="BO29" i="1"/>
  <c r="BO30" i="1"/>
  <c r="BO31" i="1"/>
  <c r="BO26" i="1"/>
  <c r="BP22" i="1"/>
  <c r="BP21" i="1"/>
  <c r="BO22" i="1"/>
  <c r="BO21" i="1"/>
  <c r="BD75" i="1"/>
  <c r="BD76" i="1"/>
  <c r="BD77" i="1"/>
  <c r="BD78" i="1"/>
  <c r="BD74" i="1"/>
  <c r="BC75" i="1"/>
  <c r="BC76" i="1"/>
  <c r="BC77" i="1"/>
  <c r="BC78" i="1"/>
  <c r="BC79" i="1"/>
  <c r="BC74" i="1"/>
  <c r="BD69" i="1"/>
  <c r="BD70" i="1"/>
  <c r="BD71" i="1"/>
  <c r="BD72" i="1"/>
  <c r="BD68" i="1"/>
  <c r="BC69" i="1"/>
  <c r="BC70" i="1"/>
  <c r="BC71" i="1"/>
  <c r="BC72" i="1"/>
  <c r="BC68" i="1"/>
  <c r="BD64" i="1"/>
  <c r="BD65" i="1"/>
  <c r="BD66" i="1"/>
  <c r="BD63" i="1"/>
  <c r="BC64" i="1"/>
  <c r="BC65" i="1"/>
  <c r="BC66" i="1"/>
  <c r="BC63" i="1"/>
  <c r="BD58" i="1"/>
  <c r="BD59" i="1"/>
  <c r="BD60" i="1"/>
  <c r="BD61" i="1"/>
  <c r="BD57" i="1"/>
  <c r="BC58" i="1"/>
  <c r="BC59" i="1"/>
  <c r="BC60" i="1"/>
  <c r="BC61" i="1"/>
  <c r="BC57" i="1"/>
  <c r="BD53" i="1"/>
  <c r="BD54" i="1"/>
  <c r="BD55" i="1"/>
  <c r="BD52" i="1"/>
  <c r="BC53" i="1"/>
  <c r="BC54" i="1"/>
  <c r="BC55" i="1"/>
  <c r="BC52" i="1"/>
  <c r="BB51" i="1"/>
  <c r="BD49" i="1"/>
  <c r="BD48" i="1"/>
  <c r="BC49" i="1"/>
  <c r="BC48" i="1"/>
  <c r="BD37" i="1"/>
  <c r="BD38" i="1"/>
  <c r="BD39" i="1"/>
  <c r="BD40" i="1"/>
  <c r="BD41" i="1"/>
  <c r="BD42" i="1"/>
  <c r="BD43" i="1"/>
  <c r="BD44" i="1"/>
  <c r="BD45" i="1"/>
  <c r="BD46" i="1"/>
  <c r="BD36" i="1"/>
  <c r="BC37" i="1"/>
  <c r="BC38" i="1"/>
  <c r="BC39" i="1"/>
  <c r="BC40" i="1"/>
  <c r="BC41" i="1"/>
  <c r="BC42" i="1"/>
  <c r="BC43" i="1"/>
  <c r="BC44" i="1"/>
  <c r="BC45" i="1"/>
  <c r="BC46" i="1"/>
  <c r="BC36" i="1"/>
  <c r="BD34" i="1"/>
  <c r="BD33" i="1"/>
  <c r="BC34" i="1"/>
  <c r="BC33" i="1"/>
  <c r="BD27" i="1"/>
  <c r="BD28" i="1"/>
  <c r="BD29" i="1"/>
  <c r="BD30" i="1"/>
  <c r="BD31" i="1"/>
  <c r="BC27" i="1"/>
  <c r="BC28" i="1"/>
  <c r="BC29" i="1"/>
  <c r="BC30" i="1"/>
  <c r="BC31" i="1"/>
  <c r="BD26" i="1"/>
  <c r="BC26" i="1"/>
  <c r="BJ73" i="1"/>
  <c r="BJ62" i="1"/>
  <c r="BJ56" i="1"/>
  <c r="BJ51" i="1"/>
  <c r="BJ47" i="1"/>
  <c r="BJ32" i="1"/>
  <c r="AX73" i="1"/>
  <c r="AJ32" i="1"/>
  <c r="AC32" i="1"/>
  <c r="AB32" i="1"/>
  <c r="AD27" i="1"/>
  <c r="AD28" i="1"/>
  <c r="AD29" i="1"/>
  <c r="AD30" i="1"/>
  <c r="AD31" i="1"/>
  <c r="AD26" i="1"/>
  <c r="AC27" i="1"/>
  <c r="AC28" i="1"/>
  <c r="AC29" i="1"/>
  <c r="AC30" i="1"/>
  <c r="AC31" i="1"/>
  <c r="AC26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69" i="1"/>
  <c r="AR70" i="1"/>
  <c r="AR71" i="1"/>
  <c r="AR72" i="1"/>
  <c r="AR68" i="1"/>
  <c r="AQ69" i="1"/>
  <c r="AQ70" i="1"/>
  <c r="AQ71" i="1"/>
  <c r="AQ72" i="1"/>
  <c r="AQ68" i="1"/>
  <c r="AR64" i="1"/>
  <c r="AR65" i="1"/>
  <c r="AR66" i="1"/>
  <c r="AR63" i="1"/>
  <c r="AQ64" i="1"/>
  <c r="AQ65" i="1"/>
  <c r="AQ66" i="1"/>
  <c r="AQ63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R58" i="1"/>
  <c r="AR59" i="1"/>
  <c r="AR60" i="1"/>
  <c r="AR61" i="1"/>
  <c r="AR57" i="1"/>
  <c r="AQ58" i="1"/>
  <c r="AQ59" i="1"/>
  <c r="AQ60" i="1"/>
  <c r="AQ61" i="1"/>
  <c r="AQ57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R53" i="1"/>
  <c r="AR54" i="1"/>
  <c r="AR55" i="1"/>
  <c r="AQ53" i="1"/>
  <c r="AQ54" i="1"/>
  <c r="AQ55" i="1"/>
  <c r="AR52" i="1"/>
  <c r="AQ52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O51" i="1"/>
  <c r="AR37" i="1"/>
  <c r="AR38" i="1"/>
  <c r="AR39" i="1"/>
  <c r="AR40" i="1"/>
  <c r="AR41" i="1"/>
  <c r="AR42" i="1"/>
  <c r="AR43" i="1"/>
  <c r="AR44" i="1"/>
  <c r="AR45" i="1"/>
  <c r="AR46" i="1"/>
  <c r="AR48" i="1"/>
  <c r="AR49" i="1"/>
  <c r="AR36" i="1"/>
  <c r="AQ37" i="1"/>
  <c r="AQ38" i="1"/>
  <c r="AQ39" i="1"/>
  <c r="AQ40" i="1"/>
  <c r="AQ41" i="1"/>
  <c r="AQ42" i="1"/>
  <c r="AQ43" i="1"/>
  <c r="AQ44" i="1"/>
  <c r="AQ45" i="1"/>
  <c r="AQ46" i="1"/>
  <c r="AQ36" i="1"/>
  <c r="AR34" i="1"/>
  <c r="AR33" i="1"/>
  <c r="AQ34" i="1"/>
  <c r="AQ33" i="1"/>
  <c r="AM47" i="1"/>
  <c r="AN47" i="1"/>
  <c r="AP47" i="1"/>
  <c r="AM32" i="1"/>
  <c r="AN32" i="1"/>
  <c r="AP32" i="1"/>
  <c r="Q47" i="1"/>
  <c r="Q32" i="1"/>
  <c r="P25" i="1"/>
  <c r="O25" i="1"/>
  <c r="AR27" i="1"/>
  <c r="AR28" i="1"/>
  <c r="AR29" i="1"/>
  <c r="AR30" i="1"/>
  <c r="AR31" i="1"/>
  <c r="AR26" i="1"/>
  <c r="AQ27" i="1"/>
  <c r="AQ28" i="1"/>
  <c r="AQ29" i="1"/>
  <c r="AQ30" i="1"/>
  <c r="AQ31" i="1"/>
  <c r="AQ26" i="1"/>
  <c r="BP19" i="1" l="1"/>
  <c r="BP8" i="1" s="1"/>
  <c r="BO19" i="1"/>
  <c r="BO8" i="1" s="1"/>
  <c r="AR35" i="1"/>
  <c r="CA35" i="1"/>
  <c r="BD35" i="1"/>
  <c r="BO35" i="1"/>
  <c r="BC35" i="1"/>
  <c r="CB35" i="1"/>
  <c r="AQ35" i="1"/>
  <c r="BP35" i="1"/>
  <c r="CH24" i="1"/>
  <c r="CH7" i="1" s="1"/>
  <c r="BD67" i="1"/>
  <c r="BP67" i="1"/>
  <c r="AQ67" i="1"/>
  <c r="CA67" i="1"/>
  <c r="AR67" i="1"/>
  <c r="BC67" i="1"/>
  <c r="BO67" i="1"/>
  <c r="CB67" i="1"/>
  <c r="BO47" i="1"/>
  <c r="CA47" i="1"/>
  <c r="AR25" i="1"/>
  <c r="AC25" i="1"/>
  <c r="BO25" i="1"/>
  <c r="AQ25" i="1"/>
  <c r="AD25" i="1"/>
  <c r="BD25" i="1"/>
  <c r="BC25" i="1"/>
  <c r="CA25" i="1"/>
  <c r="BC47" i="1"/>
  <c r="BP25" i="1"/>
  <c r="CB25" i="1"/>
  <c r="CA56" i="1"/>
  <c r="CA73" i="1"/>
  <c r="CA62" i="1"/>
  <c r="CA51" i="1"/>
  <c r="CA32" i="1"/>
  <c r="BO56" i="1"/>
  <c r="BO73" i="1"/>
  <c r="BO62" i="1"/>
  <c r="BO51" i="1"/>
  <c r="BC56" i="1"/>
  <c r="BC73" i="1"/>
  <c r="BC62" i="1"/>
  <c r="BC51" i="1"/>
  <c r="BC32" i="1"/>
  <c r="AO50" i="1"/>
  <c r="BJ50" i="1"/>
  <c r="BJ24" i="1" s="1"/>
  <c r="AQ51" i="1"/>
  <c r="X50" i="1"/>
  <c r="X24" i="1" s="1"/>
  <c r="Q50" i="1"/>
  <c r="Q24" i="1" s="1"/>
  <c r="AQ62" i="1"/>
  <c r="AC50" i="1"/>
  <c r="AP50" i="1"/>
  <c r="AP24" i="1" s="1"/>
  <c r="AJ50" i="1"/>
  <c r="AJ24" i="1" s="1"/>
  <c r="AQ32" i="1"/>
  <c r="AQ56" i="1"/>
  <c r="AD32" i="1"/>
  <c r="AE32" i="1"/>
  <c r="AF32" i="1"/>
  <c r="AG32" i="1"/>
  <c r="AH32" i="1"/>
  <c r="AI32" i="1"/>
  <c r="AK32" i="1"/>
  <c r="AL32" i="1"/>
  <c r="AR32" i="1"/>
  <c r="AS32" i="1"/>
  <c r="AT32" i="1"/>
  <c r="AU32" i="1"/>
  <c r="AV32" i="1"/>
  <c r="AW32" i="1"/>
  <c r="AX32" i="1"/>
  <c r="AX24" i="1" s="1"/>
  <c r="AY32" i="1"/>
  <c r="AZ32" i="1"/>
  <c r="BB32" i="1"/>
  <c r="BD32" i="1"/>
  <c r="BE32" i="1"/>
  <c r="BF32" i="1"/>
  <c r="BG32" i="1"/>
  <c r="BH32" i="1"/>
  <c r="BI32" i="1"/>
  <c r="BK32" i="1"/>
  <c r="BL32" i="1"/>
  <c r="BN32" i="1"/>
  <c r="BP32" i="1"/>
  <c r="BQ32" i="1"/>
  <c r="BR32" i="1"/>
  <c r="BS32" i="1"/>
  <c r="BT32" i="1"/>
  <c r="BU32" i="1"/>
  <c r="BV32" i="1"/>
  <c r="BV24" i="1" s="1"/>
  <c r="BV7" i="1" s="1"/>
  <c r="BW32" i="1"/>
  <c r="BX32" i="1"/>
  <c r="BZ32" i="1"/>
  <c r="CB32" i="1"/>
  <c r="CC32" i="1"/>
  <c r="CD32" i="1"/>
  <c r="CE32" i="1"/>
  <c r="CF32" i="1"/>
  <c r="CG32" i="1"/>
  <c r="CI32" i="1"/>
  <c r="CJ32" i="1"/>
  <c r="CL32" i="1"/>
  <c r="AA50" i="1"/>
  <c r="AM50" i="1"/>
  <c r="AC24" i="1" l="1"/>
  <c r="AM24" i="1"/>
  <c r="AM7" i="1" s="1"/>
  <c r="Q7" i="1"/>
  <c r="AJ7" i="1"/>
  <c r="CA50" i="1"/>
  <c r="CA24" i="1" s="1"/>
  <c r="CA7" i="1" s="1"/>
  <c r="BO50" i="1"/>
  <c r="BC50" i="1"/>
  <c r="BJ7" i="1"/>
  <c r="AQ50" i="1"/>
  <c r="AQ24" i="1" s="1"/>
  <c r="AP7" i="1"/>
  <c r="D73" i="1"/>
  <c r="E73" i="1"/>
  <c r="F73" i="1"/>
  <c r="G73" i="1"/>
  <c r="H73" i="1"/>
  <c r="I73" i="1"/>
  <c r="J73" i="1"/>
  <c r="K73" i="1"/>
  <c r="L73" i="1"/>
  <c r="M73" i="1"/>
  <c r="O73" i="1"/>
  <c r="AR73" i="1"/>
  <c r="AS73" i="1"/>
  <c r="AT73" i="1"/>
  <c r="AU73" i="1"/>
  <c r="AV73" i="1"/>
  <c r="AW73" i="1"/>
  <c r="AY73" i="1"/>
  <c r="AZ73" i="1"/>
  <c r="BB73" i="1"/>
  <c r="BD73" i="1"/>
  <c r="BE73" i="1"/>
  <c r="BF73" i="1"/>
  <c r="BG73" i="1"/>
  <c r="BH73" i="1"/>
  <c r="BI73" i="1"/>
  <c r="BK73" i="1"/>
  <c r="BL73" i="1"/>
  <c r="BN73" i="1"/>
  <c r="BP73" i="1"/>
  <c r="BQ73" i="1"/>
  <c r="BR73" i="1"/>
  <c r="BS73" i="1"/>
  <c r="BT73" i="1"/>
  <c r="BU73" i="1"/>
  <c r="BW73" i="1"/>
  <c r="BX73" i="1"/>
  <c r="CB73" i="1"/>
  <c r="CC73" i="1"/>
  <c r="CD73" i="1"/>
  <c r="CE73" i="1"/>
  <c r="CF73" i="1"/>
  <c r="CG73" i="1"/>
  <c r="CI73" i="1"/>
  <c r="CJ73" i="1"/>
  <c r="CL73" i="1"/>
  <c r="C73" i="1"/>
  <c r="D62" i="1"/>
  <c r="E62" i="1"/>
  <c r="F62" i="1"/>
  <c r="G62" i="1"/>
  <c r="H62" i="1"/>
  <c r="I62" i="1"/>
  <c r="J62" i="1"/>
  <c r="K62" i="1"/>
  <c r="L62" i="1"/>
  <c r="M62" i="1"/>
  <c r="O62" i="1"/>
  <c r="P50" i="1"/>
  <c r="R50" i="1"/>
  <c r="S50" i="1"/>
  <c r="T50" i="1"/>
  <c r="U50" i="1"/>
  <c r="V50" i="1"/>
  <c r="W50" i="1"/>
  <c r="Y50" i="1"/>
  <c r="Z50" i="1"/>
  <c r="AB50" i="1"/>
  <c r="AD50" i="1"/>
  <c r="AE50" i="1"/>
  <c r="AF50" i="1"/>
  <c r="AG50" i="1"/>
  <c r="AH50" i="1"/>
  <c r="AI50" i="1"/>
  <c r="AK50" i="1"/>
  <c r="AL50" i="1"/>
  <c r="AN50" i="1"/>
  <c r="AN24" i="1" s="1"/>
  <c r="AR62" i="1"/>
  <c r="AS62" i="1"/>
  <c r="AT62" i="1"/>
  <c r="AU62" i="1"/>
  <c r="AV62" i="1"/>
  <c r="AW62" i="1"/>
  <c r="AY62" i="1"/>
  <c r="AZ62" i="1"/>
  <c r="BB62" i="1"/>
  <c r="BD62" i="1"/>
  <c r="BE62" i="1"/>
  <c r="BF62" i="1"/>
  <c r="BG62" i="1"/>
  <c r="BH62" i="1"/>
  <c r="BI62" i="1"/>
  <c r="BK62" i="1"/>
  <c r="BL62" i="1"/>
  <c r="BN62" i="1"/>
  <c r="BP62" i="1"/>
  <c r="BQ62" i="1"/>
  <c r="BR62" i="1"/>
  <c r="BS62" i="1"/>
  <c r="BT62" i="1"/>
  <c r="BU62" i="1"/>
  <c r="BW62" i="1"/>
  <c r="BX62" i="1"/>
  <c r="BZ62" i="1"/>
  <c r="CB62" i="1"/>
  <c r="CC62" i="1"/>
  <c r="CD62" i="1"/>
  <c r="CE62" i="1"/>
  <c r="CF62" i="1"/>
  <c r="CG62" i="1"/>
  <c r="CI62" i="1"/>
  <c r="CJ62" i="1"/>
  <c r="CL62" i="1"/>
  <c r="C62" i="1"/>
  <c r="E56" i="1"/>
  <c r="F56" i="1"/>
  <c r="G56" i="1"/>
  <c r="H56" i="1"/>
  <c r="I56" i="1"/>
  <c r="J56" i="1"/>
  <c r="K56" i="1"/>
  <c r="L56" i="1"/>
  <c r="M56" i="1"/>
  <c r="O56" i="1"/>
  <c r="AR56" i="1"/>
  <c r="AS56" i="1"/>
  <c r="AT56" i="1"/>
  <c r="AU56" i="1"/>
  <c r="AV56" i="1"/>
  <c r="AW56" i="1"/>
  <c r="AY56" i="1"/>
  <c r="AZ56" i="1"/>
  <c r="BB56" i="1"/>
  <c r="BD56" i="1"/>
  <c r="BE56" i="1"/>
  <c r="BF56" i="1"/>
  <c r="BG56" i="1"/>
  <c r="BH56" i="1"/>
  <c r="BI56" i="1"/>
  <c r="BK56" i="1"/>
  <c r="BL56" i="1"/>
  <c r="BN56" i="1"/>
  <c r="BP56" i="1"/>
  <c r="BQ56" i="1"/>
  <c r="BR56" i="1"/>
  <c r="BS56" i="1"/>
  <c r="BT56" i="1"/>
  <c r="BU56" i="1"/>
  <c r="BW56" i="1"/>
  <c r="BX56" i="1"/>
  <c r="BZ56" i="1"/>
  <c r="CB56" i="1"/>
  <c r="CC56" i="1"/>
  <c r="CD56" i="1"/>
  <c r="CE56" i="1"/>
  <c r="CF56" i="1"/>
  <c r="CG56" i="1"/>
  <c r="CI56" i="1"/>
  <c r="CJ56" i="1"/>
  <c r="CL56" i="1"/>
  <c r="C56" i="1"/>
  <c r="D51" i="1"/>
  <c r="E51" i="1"/>
  <c r="F51" i="1"/>
  <c r="G51" i="1"/>
  <c r="H51" i="1"/>
  <c r="I51" i="1"/>
  <c r="J51" i="1"/>
  <c r="K51" i="1"/>
  <c r="L51" i="1"/>
  <c r="M51" i="1"/>
  <c r="AR51" i="1"/>
  <c r="AS51" i="1"/>
  <c r="AT51" i="1"/>
  <c r="AU51" i="1"/>
  <c r="AV51" i="1"/>
  <c r="AW51" i="1"/>
  <c r="AY51" i="1"/>
  <c r="AZ51" i="1"/>
  <c r="BD51" i="1"/>
  <c r="BE51" i="1"/>
  <c r="BF51" i="1"/>
  <c r="BG51" i="1"/>
  <c r="BH51" i="1"/>
  <c r="BI51" i="1"/>
  <c r="BK51" i="1"/>
  <c r="BL51" i="1"/>
  <c r="BN51" i="1"/>
  <c r="BP51" i="1"/>
  <c r="BQ51" i="1"/>
  <c r="BR51" i="1"/>
  <c r="BS51" i="1"/>
  <c r="BT51" i="1"/>
  <c r="BU51" i="1"/>
  <c r="BW51" i="1"/>
  <c r="BX51" i="1"/>
  <c r="BZ51" i="1"/>
  <c r="CB51" i="1"/>
  <c r="CC51" i="1"/>
  <c r="CD51" i="1"/>
  <c r="CE51" i="1"/>
  <c r="CF51" i="1"/>
  <c r="CG51" i="1"/>
  <c r="CI51" i="1"/>
  <c r="CJ51" i="1"/>
  <c r="CL51" i="1"/>
  <c r="C51" i="1"/>
  <c r="O47" i="1"/>
  <c r="P47" i="1"/>
  <c r="R47" i="1"/>
  <c r="S47" i="1"/>
  <c r="T47" i="1"/>
  <c r="U47" i="1"/>
  <c r="V47" i="1"/>
  <c r="W47" i="1"/>
  <c r="Y47" i="1"/>
  <c r="Z47" i="1"/>
  <c r="AA47" i="1"/>
  <c r="AA24" i="1" s="1"/>
  <c r="AB47" i="1"/>
  <c r="AD47" i="1"/>
  <c r="AE47" i="1"/>
  <c r="AF47" i="1"/>
  <c r="AG47" i="1"/>
  <c r="AH47" i="1"/>
  <c r="AI47" i="1"/>
  <c r="AK47" i="1"/>
  <c r="AL47" i="1"/>
  <c r="AS47" i="1"/>
  <c r="AT47" i="1"/>
  <c r="AU47" i="1"/>
  <c r="AV47" i="1"/>
  <c r="AW47" i="1"/>
  <c r="AY47" i="1"/>
  <c r="AZ47" i="1"/>
  <c r="BB47" i="1"/>
  <c r="BD47" i="1"/>
  <c r="BE47" i="1"/>
  <c r="BF47" i="1"/>
  <c r="BG47" i="1"/>
  <c r="BH47" i="1"/>
  <c r="BI47" i="1"/>
  <c r="BK47" i="1"/>
  <c r="BL47" i="1"/>
  <c r="BN47" i="1"/>
  <c r="BP47" i="1"/>
  <c r="BQ47" i="1"/>
  <c r="BR47" i="1"/>
  <c r="BS47" i="1"/>
  <c r="BT47" i="1"/>
  <c r="BU47" i="1"/>
  <c r="BW47" i="1"/>
  <c r="BX47" i="1"/>
  <c r="BZ47" i="1"/>
  <c r="CB47" i="1"/>
  <c r="CC47" i="1"/>
  <c r="CD47" i="1"/>
  <c r="CE47" i="1"/>
  <c r="CF47" i="1"/>
  <c r="CG47" i="1"/>
  <c r="CI47" i="1"/>
  <c r="CJ47" i="1"/>
  <c r="CL47" i="1"/>
  <c r="C47" i="1"/>
  <c r="AE24" i="1" l="1"/>
  <c r="AG24" i="1"/>
  <c r="AL24" i="1"/>
  <c r="AI24" i="1"/>
  <c r="AK24" i="1"/>
  <c r="AH24" i="1"/>
  <c r="AF24" i="1"/>
  <c r="AD24" i="1"/>
  <c r="AQ7" i="1"/>
  <c r="AB24" i="1"/>
  <c r="BC24" i="1"/>
  <c r="BC7" i="1" s="1"/>
  <c r="CJ50" i="1"/>
  <c r="CJ24" i="1" s="1"/>
  <c r="CE50" i="1"/>
  <c r="CI50" i="1"/>
  <c r="CI24" i="1" s="1"/>
  <c r="CD50" i="1"/>
  <c r="CD24" i="1" s="1"/>
  <c r="BX50" i="1"/>
  <c r="BX24" i="1" s="1"/>
  <c r="BN50" i="1"/>
  <c r="BN24" i="1" s="1"/>
  <c r="BS50" i="1"/>
  <c r="BS24" i="1" s="1"/>
  <c r="BS7" i="1" s="1"/>
  <c r="BH50" i="1"/>
  <c r="BH24" i="1" s="1"/>
  <c r="CL50" i="1"/>
  <c r="CL24" i="1" s="1"/>
  <c r="CF50" i="1"/>
  <c r="CF24" i="1" s="1"/>
  <c r="CF7" i="1" s="1"/>
  <c r="BU50" i="1"/>
  <c r="BU24" i="1" s="1"/>
  <c r="BQ50" i="1"/>
  <c r="BQ24" i="1" s="1"/>
  <c r="BK50" i="1"/>
  <c r="BK24" i="1" s="1"/>
  <c r="BF50" i="1"/>
  <c r="BF24" i="1" s="1"/>
  <c r="CB50" i="1"/>
  <c r="CB24" i="1" s="1"/>
  <c r="AZ50" i="1"/>
  <c r="AZ24" i="1" s="1"/>
  <c r="AW50" i="1"/>
  <c r="AW24" i="1" s="1"/>
  <c r="AU50" i="1"/>
  <c r="AU24" i="1" s="1"/>
  <c r="AS50" i="1"/>
  <c r="AS24" i="1" s="1"/>
  <c r="BD50" i="1"/>
  <c r="BD24" i="1" s="1"/>
  <c r="BW50" i="1"/>
  <c r="BW24" i="1" s="1"/>
  <c r="BT50" i="1"/>
  <c r="BT24" i="1" s="1"/>
  <c r="BT7" i="1" s="1"/>
  <c r="BP50" i="1"/>
  <c r="BP24" i="1" s="1"/>
  <c r="BL50" i="1"/>
  <c r="BL24" i="1" s="1"/>
  <c r="BG50" i="1"/>
  <c r="BG24" i="1" s="1"/>
  <c r="BB50" i="1"/>
  <c r="AY50" i="1"/>
  <c r="AY24" i="1" s="1"/>
  <c r="AV50" i="1"/>
  <c r="AV24" i="1" s="1"/>
  <c r="AT50" i="1"/>
  <c r="AT24" i="1" s="1"/>
  <c r="O50" i="1"/>
  <c r="AR47" i="1"/>
  <c r="AR50" i="1"/>
  <c r="BE50" i="1"/>
  <c r="BE24" i="1" s="1"/>
  <c r="BI50" i="1"/>
  <c r="BI24" i="1" s="1"/>
  <c r="CG50" i="1"/>
  <c r="CG24" i="1" s="1"/>
  <c r="CC50" i="1"/>
  <c r="CC24" i="1" s="1"/>
  <c r="BZ50" i="1"/>
  <c r="BZ24" i="1" s="1"/>
  <c r="BR50" i="1"/>
  <c r="BR24" i="1" s="1"/>
  <c r="T32" i="1"/>
  <c r="T24" i="1" s="1"/>
  <c r="U32" i="1"/>
  <c r="U24" i="1" s="1"/>
  <c r="V32" i="1"/>
  <c r="V24" i="1" s="1"/>
  <c r="W32" i="1"/>
  <c r="W24" i="1" s="1"/>
  <c r="Y32" i="1"/>
  <c r="Y24" i="1" s="1"/>
  <c r="Z32" i="1"/>
  <c r="Z24" i="1" s="1"/>
  <c r="R32" i="1"/>
  <c r="R24" i="1" s="1"/>
  <c r="BB24" i="1" l="1"/>
  <c r="AR24" i="1"/>
  <c r="CE24" i="1"/>
  <c r="CE7" i="1" s="1"/>
  <c r="BD7" i="1"/>
  <c r="BL7" i="1"/>
  <c r="BI7" i="1"/>
  <c r="BG7" i="1"/>
  <c r="BE7" i="1"/>
  <c r="BK7" i="1"/>
  <c r="BH7" i="1"/>
  <c r="BF7" i="1"/>
  <c r="AS7" i="1"/>
  <c r="D50" i="1"/>
  <c r="E50" i="1"/>
  <c r="F50" i="1"/>
  <c r="G50" i="1"/>
  <c r="H50" i="1"/>
  <c r="I50" i="1"/>
  <c r="J50" i="1"/>
  <c r="K50" i="1"/>
  <c r="L50" i="1"/>
  <c r="M50" i="1"/>
  <c r="D47" i="1"/>
  <c r="E47" i="1"/>
  <c r="F47" i="1"/>
  <c r="G47" i="1"/>
  <c r="H47" i="1"/>
  <c r="I47" i="1"/>
  <c r="J47" i="1"/>
  <c r="K47" i="1"/>
  <c r="L47" i="1"/>
  <c r="M47" i="1"/>
  <c r="D32" i="1"/>
  <c r="E32" i="1"/>
  <c r="F32" i="1"/>
  <c r="G32" i="1"/>
  <c r="H32" i="1"/>
  <c r="I32" i="1"/>
  <c r="J32" i="1"/>
  <c r="K32" i="1"/>
  <c r="L32" i="1"/>
  <c r="M32" i="1"/>
  <c r="O32" i="1"/>
  <c r="P32" i="1"/>
  <c r="P24" i="1" s="1"/>
  <c r="S32" i="1"/>
  <c r="S24" i="1" s="1"/>
  <c r="C32" i="1"/>
  <c r="D25" i="1"/>
  <c r="E25" i="1"/>
  <c r="F25" i="1"/>
  <c r="G25" i="1"/>
  <c r="H25" i="1"/>
  <c r="I25" i="1"/>
  <c r="J25" i="1"/>
  <c r="K25" i="1"/>
  <c r="L25" i="1"/>
  <c r="M25" i="1"/>
  <c r="N7" i="4"/>
  <c r="N8" i="4"/>
  <c r="N11" i="4"/>
  <c r="N12" i="4"/>
  <c r="N13" i="4"/>
  <c r="N14" i="4"/>
  <c r="N15" i="4"/>
  <c r="N16" i="4"/>
  <c r="N18" i="4"/>
  <c r="N19" i="4"/>
  <c r="N20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7" i="4"/>
  <c r="N38" i="4"/>
  <c r="N39" i="4"/>
  <c r="N42" i="4"/>
  <c r="N43" i="4"/>
  <c r="N44" i="4"/>
  <c r="N45" i="4"/>
  <c r="N47" i="4"/>
  <c r="N48" i="4"/>
  <c r="N49" i="4"/>
  <c r="N50" i="4"/>
  <c r="N51" i="4"/>
  <c r="N53" i="4"/>
  <c r="N54" i="4"/>
  <c r="N55" i="4"/>
  <c r="N56" i="4"/>
  <c r="N58" i="4"/>
  <c r="N59" i="4"/>
  <c r="N60" i="4"/>
  <c r="N61" i="4"/>
  <c r="N62" i="4"/>
  <c r="N64" i="4"/>
  <c r="N65" i="4"/>
  <c r="N66" i="4"/>
  <c r="N67" i="4"/>
  <c r="N68" i="4"/>
  <c r="N69" i="4"/>
  <c r="F63" i="4"/>
  <c r="H63" i="4"/>
  <c r="J63" i="4"/>
  <c r="L63" i="4"/>
  <c r="F57" i="4"/>
  <c r="H57" i="4"/>
  <c r="J57" i="4"/>
  <c r="L57" i="4"/>
  <c r="F52" i="4"/>
  <c r="H52" i="4"/>
  <c r="J52" i="4"/>
  <c r="L52" i="4"/>
  <c r="F46" i="4"/>
  <c r="H46" i="4"/>
  <c r="J46" i="4"/>
  <c r="L46" i="4"/>
  <c r="F41" i="4"/>
  <c r="H41" i="4"/>
  <c r="J41" i="4"/>
  <c r="L41" i="4"/>
  <c r="F36" i="4"/>
  <c r="H36" i="4"/>
  <c r="J36" i="4"/>
  <c r="L36" i="4"/>
  <c r="F40" i="4"/>
  <c r="H40" i="4"/>
  <c r="J40" i="4"/>
  <c r="L40" i="4"/>
  <c r="F21" i="4"/>
  <c r="H21" i="4"/>
  <c r="J21" i="4"/>
  <c r="L21" i="4"/>
  <c r="F17" i="4"/>
  <c r="H17" i="4"/>
  <c r="J17" i="4"/>
  <c r="L17" i="4"/>
  <c r="C17" i="4"/>
  <c r="F10" i="4"/>
  <c r="H10" i="4"/>
  <c r="J10" i="4"/>
  <c r="L10" i="4"/>
  <c r="C63" i="4"/>
  <c r="C57" i="4"/>
  <c r="C52" i="4"/>
  <c r="C46" i="4"/>
  <c r="C41" i="4"/>
  <c r="C36" i="4"/>
  <c r="C21" i="4"/>
  <c r="C10" i="4"/>
  <c r="C25" i="1"/>
  <c r="C22" i="1"/>
  <c r="C21" i="1"/>
  <c r="C50" i="1"/>
  <c r="AU7" i="1"/>
  <c r="AW7" i="1"/>
  <c r="AZ7" i="1"/>
  <c r="J24" i="1" l="1"/>
  <c r="C19" i="1"/>
  <c r="AN7" i="1"/>
  <c r="CL8" i="1"/>
  <c r="CL7" i="1" s="1"/>
  <c r="BB7" i="1"/>
  <c r="BN7" i="1"/>
  <c r="P7" i="1"/>
  <c r="C9" i="1"/>
  <c r="U7" i="1"/>
  <c r="I24" i="1"/>
  <c r="M24" i="1"/>
  <c r="D24" i="1"/>
  <c r="L24" i="1"/>
  <c r="H24" i="1"/>
  <c r="F24" i="1"/>
  <c r="BX7" i="1"/>
  <c r="C24" i="1"/>
  <c r="K24" i="1"/>
  <c r="G24" i="1"/>
  <c r="E24" i="1"/>
  <c r="V7" i="1"/>
  <c r="AV7" i="1"/>
  <c r="W7" i="1"/>
  <c r="AG7" i="1"/>
  <c r="AT7" i="1"/>
  <c r="AY7" i="1"/>
  <c r="AB7" i="1"/>
  <c r="CJ7" i="1"/>
  <c r="CG7" i="1"/>
  <c r="CC7" i="1"/>
  <c r="BZ7" i="1"/>
  <c r="BU7" i="1"/>
  <c r="BQ7" i="1"/>
  <c r="CI7" i="1"/>
  <c r="CD7" i="1"/>
  <c r="CB7" i="1"/>
  <c r="BW7" i="1"/>
  <c r="BR7" i="1"/>
  <c r="BP7" i="1"/>
  <c r="AH7" i="1"/>
  <c r="N36" i="4"/>
  <c r="N41" i="4"/>
  <c r="N63" i="4"/>
  <c r="N17" i="4"/>
  <c r="N57" i="4"/>
  <c r="N46" i="4"/>
  <c r="N10" i="4"/>
  <c r="N40" i="4"/>
  <c r="N52" i="4"/>
  <c r="N21" i="4"/>
  <c r="J9" i="4"/>
  <c r="F9" i="4"/>
  <c r="L9" i="4"/>
  <c r="H9" i="4"/>
  <c r="C40" i="4"/>
  <c r="C9" i="4" s="1"/>
  <c r="AL7" i="1"/>
  <c r="Y7" i="1"/>
  <c r="T7" i="1"/>
  <c r="C8" i="1" l="1"/>
  <c r="M7" i="1"/>
  <c r="O7" i="1"/>
  <c r="J7" i="1"/>
  <c r="K7" i="1"/>
  <c r="F7" i="1"/>
  <c r="G7" i="1"/>
  <c r="H7" i="1"/>
  <c r="I7" i="1"/>
  <c r="L7" i="1"/>
  <c r="E7" i="1"/>
  <c r="N9" i="4"/>
  <c r="AR7" i="1" l="1"/>
  <c r="AK7" i="1"/>
  <c r="AI7" i="1"/>
  <c r="AF7" i="1"/>
  <c r="Z7" i="1"/>
  <c r="S7" i="1"/>
  <c r="R7" i="1"/>
  <c r="BO32" i="1" l="1"/>
  <c r="BO24" i="1" l="1"/>
  <c r="BO7" i="1" s="1"/>
  <c r="C7" i="1"/>
  <c r="AC7" i="1"/>
  <c r="AD7" i="1"/>
  <c r="AE7" i="1" l="1"/>
</calcChain>
</file>

<file path=xl/sharedStrings.xml><?xml version="1.0" encoding="utf-8"?>
<sst xmlns="http://schemas.openxmlformats.org/spreadsheetml/2006/main" count="546" uniqueCount="214">
  <si>
    <t>Индекс</t>
  </si>
  <si>
    <t xml:space="preserve">Наименование учебных циклов, дисциплин, профессиональных модулей, МДК, практик                                                              </t>
  </si>
  <si>
    <t>Объем образовательной программы в часах,  в т.ч.</t>
  </si>
  <si>
    <t>Всего</t>
  </si>
  <si>
    <t>Работа обучающихся во взаимодействии с преподавателем</t>
  </si>
  <si>
    <t>Самостоятельная работа</t>
  </si>
  <si>
    <t>ГИА</t>
  </si>
  <si>
    <t>Обучение по дисциплинам и МДК, час.</t>
  </si>
  <si>
    <t>в т.ч.</t>
  </si>
  <si>
    <t>Объем образовательной программы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</si>
  <si>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</si>
  <si>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</si>
  <si>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</si>
  <si>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</si>
  <si>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</si>
  <si>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</si>
  <si>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</si>
  <si>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</si>
  <si>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</si>
  <si>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</si>
  <si>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</si>
  <si>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</si>
  <si>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</si>
  <si>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</si>
  <si>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ОП.08</t>
  </si>
  <si>
    <t>П.00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</si>
  <si>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</si>
  <si>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</si>
  <si>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</si>
  <si>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</si>
  <si>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</si>
  <si>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</si>
  <si>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</si>
  <si>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</si>
  <si>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</si>
  <si>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</si>
  <si>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</si>
  <si>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</si>
  <si>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</si>
  <si>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</si>
  <si>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</si>
  <si>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ГИА.00</t>
  </si>
  <si>
    <t>Государственная итоговая аттестация</t>
  </si>
  <si>
    <t>Математика</t>
  </si>
  <si>
    <t>ОП.09</t>
  </si>
  <si>
    <t>консультации</t>
  </si>
  <si>
    <t xml:space="preserve">консультации </t>
  </si>
  <si>
    <t>Всего (ИТОГО)</t>
  </si>
  <si>
    <t>Экзамен квалификационный по ПМ.01</t>
  </si>
  <si>
    <t>Экзамен квалификационный по ПМ.02</t>
  </si>
  <si>
    <t>Экзамен квалификационный по ПМ.03</t>
  </si>
  <si>
    <t>форма ПА</t>
  </si>
  <si>
    <t>УП, ПП</t>
  </si>
  <si>
    <t>Промежуточная аттестация (ПА)</t>
  </si>
  <si>
    <t xml:space="preserve">Распределение объема образовательной программы по курсам и семестрам </t>
  </si>
  <si>
    <t>Вариативная часть</t>
  </si>
  <si>
    <t>д.б</t>
  </si>
  <si>
    <t>дз</t>
  </si>
  <si>
    <t>Уроки</t>
  </si>
  <si>
    <t>лекции</t>
  </si>
  <si>
    <t>семинары</t>
  </si>
  <si>
    <t>Обществознание</t>
  </si>
  <si>
    <t>Астрономия</t>
  </si>
  <si>
    <t>1 курс -</t>
  </si>
  <si>
    <t>экз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</si>
  <si>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</si>
  <si>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</si>
  <si>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</si>
  <si>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</si>
  <si>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</si>
  <si>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ОГСЭ.04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</si>
  <si>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</si>
  <si>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</si>
  <si>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</si>
  <si>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</si>
  <si>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ЕН.01</t>
  </si>
  <si>
    <t xml:space="preserve">ЕН.02 </t>
  </si>
  <si>
    <t>Экологические основы природопользования</t>
  </si>
  <si>
    <t xml:space="preserve">ОП.00 </t>
  </si>
  <si>
    <t>Общепрофессиональный цикл</t>
  </si>
  <si>
    <t>Экономика организации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</si>
  <si>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</si>
  <si>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</si>
  <si>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</si>
  <si>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</si>
  <si>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Документационное обеспечение оформления</t>
  </si>
  <si>
    <t>Основы предпринимательской деятельности</t>
  </si>
  <si>
    <t>Профессиональный  цикл</t>
  </si>
  <si>
    <t>Документирование хозяйственных операций и ведение бухгалтеского учета активов организации</t>
  </si>
  <si>
    <t>Практические основы бухгалтерского учета активов организации</t>
  </si>
  <si>
    <t xml:space="preserve"> 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</si>
  <si>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</si>
  <si>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</si>
  <si>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</si>
  <si>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ПМ.04</t>
  </si>
  <si>
    <t>МДК 04.01</t>
  </si>
  <si>
    <t>МДК 04.02</t>
  </si>
  <si>
    <t>Основы анализа бухгалтерской отчетности</t>
  </si>
  <si>
    <t>Экзамен квалификационный по ПМ.04</t>
  </si>
  <si>
    <t>УП 04</t>
  </si>
  <si>
    <t>ПП 04</t>
  </si>
  <si>
    <t>ПМ 05</t>
  </si>
  <si>
    <t>Выполнение работ по одной или нескольким профессиям  рабочих, должностям служащих</t>
  </si>
  <si>
    <t>МДК05.01</t>
  </si>
  <si>
    <t>Выполнение работ по должности "Кассир"</t>
  </si>
  <si>
    <t>УП 05</t>
  </si>
  <si>
    <t>ПП 05</t>
  </si>
  <si>
    <t>АЦ.00</t>
  </si>
  <si>
    <t>АД. 01</t>
  </si>
  <si>
    <t>АД.02</t>
  </si>
  <si>
    <t>ПДП.00</t>
  </si>
  <si>
    <t>Преддипломная практика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</si>
  <si>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</si>
  <si>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Составление и использование бухгалтерской (финансовой) отчетности</t>
  </si>
  <si>
    <t>Технология составления бухгалтерской (финансовой) отчетности</t>
  </si>
  <si>
    <t>Профессиональная подготовка</t>
  </si>
  <si>
    <t>Адаптационный цикл Вариативка</t>
  </si>
  <si>
    <t>форма аттестации</t>
  </si>
  <si>
    <t>кол-во часов</t>
  </si>
  <si>
    <t>зкз</t>
  </si>
  <si>
    <t>уроки</t>
  </si>
  <si>
    <t>ОГСЭ. 03</t>
  </si>
  <si>
    <t>Иностранный язык в профессиональной деятельности</t>
  </si>
  <si>
    <t>з</t>
  </si>
  <si>
    <t>Психология личности и профессиональное самоопределение</t>
  </si>
  <si>
    <t>Социальная адаптация и основы социально-правовых знаний</t>
  </si>
  <si>
    <t>ОГСЭ.06</t>
  </si>
  <si>
    <t>Основы учебно-исследовательской деятельностти</t>
  </si>
  <si>
    <t>Информационные технологии в профессиональной деятельности.Адаптивные информационные технологии в профессиональной деятельности</t>
  </si>
  <si>
    <t>ОП.10</t>
  </si>
  <si>
    <t>Пронрамма 1С:Бухгалтерия</t>
  </si>
  <si>
    <t>ОП. 11</t>
  </si>
  <si>
    <t>Статистика</t>
  </si>
  <si>
    <t>ОП.12</t>
  </si>
  <si>
    <t>Правовое обеспечение профессиональной деятельности</t>
  </si>
  <si>
    <t>ОП.13</t>
  </si>
  <si>
    <t>Менеджмент</t>
  </si>
  <si>
    <t>2курс</t>
  </si>
  <si>
    <t>3курс</t>
  </si>
  <si>
    <t>4сем</t>
  </si>
  <si>
    <t>5сем</t>
  </si>
  <si>
    <t>6сем</t>
  </si>
  <si>
    <t xml:space="preserve">3сем </t>
  </si>
  <si>
    <t>17нед</t>
  </si>
  <si>
    <t>24нед</t>
  </si>
  <si>
    <t>4нед ПДП  6нед ГИА</t>
  </si>
  <si>
    <t>82нед</t>
  </si>
  <si>
    <t>58нед теории</t>
  </si>
  <si>
    <t>14нед пр</t>
  </si>
  <si>
    <t>4 нед пред</t>
  </si>
  <si>
    <t>6нед гиа</t>
  </si>
  <si>
    <t>3нед УП  2нед ПП</t>
  </si>
  <si>
    <t>2нед ПП</t>
  </si>
  <si>
    <t>2н УП 5Н ПП</t>
  </si>
  <si>
    <t>аттестация</t>
  </si>
  <si>
    <t>дз -1</t>
  </si>
  <si>
    <t>дз -2</t>
  </si>
  <si>
    <t>дз -3</t>
  </si>
  <si>
    <t>дз -4</t>
  </si>
  <si>
    <t>э</t>
  </si>
  <si>
    <t>э -5</t>
  </si>
  <si>
    <t>дз- 6</t>
  </si>
  <si>
    <t>экз -4</t>
  </si>
  <si>
    <t>пм 02 и пм 04 комплексный</t>
  </si>
  <si>
    <t>дз -7</t>
  </si>
  <si>
    <t>самост</t>
  </si>
  <si>
    <t>э -2</t>
  </si>
  <si>
    <t>Лабораторные и практические занятия</t>
  </si>
  <si>
    <t>лабораторные и практические занятия</t>
  </si>
  <si>
    <t>з,дз</t>
  </si>
  <si>
    <t>з,дзз,дз</t>
  </si>
  <si>
    <t>курсовая работа</t>
  </si>
  <si>
    <t>Итого</t>
  </si>
  <si>
    <t xml:space="preserve">1 семестр </t>
  </si>
  <si>
    <t xml:space="preserve">2  семестр </t>
  </si>
  <si>
    <t>Лабораторные и практические работы</t>
  </si>
  <si>
    <t>самостоятельная работа</t>
  </si>
  <si>
    <t xml:space="preserve">3    семестр              </t>
  </si>
  <si>
    <t>4     семестр</t>
  </si>
  <si>
    <t xml:space="preserve">2 курс </t>
  </si>
  <si>
    <t>3 курс</t>
  </si>
  <si>
    <t xml:space="preserve"> 5 семестр            </t>
  </si>
  <si>
    <t xml:space="preserve">6  семестр                        </t>
  </si>
  <si>
    <t>Основы учебно-исследовательской деятельности</t>
  </si>
  <si>
    <t xml:space="preserve">Адаптационный цикл </t>
  </si>
  <si>
    <t>ОП.11</t>
  </si>
  <si>
    <t>Государственная итоговая аттестация в форме защиты ВКР  в виде дипломной работы  и демонстрационного экзамена</t>
  </si>
  <si>
    <t>Экзамен квалификационный по ПМ.05</t>
  </si>
  <si>
    <t xml:space="preserve">Порядок ведения кассовых операций и условия работы с денежной наличностью </t>
  </si>
  <si>
    <t xml:space="preserve">Информатика </t>
  </si>
  <si>
    <t>Проектная деятельность</t>
  </si>
  <si>
    <t>38.02.01 ЭКОНОМИКА И БУХГАЛТЕРСКИЙ УЧЕТ (ПО ОТРАСЛЯМ)</t>
  </si>
  <si>
    <t>Математика(включая алгебру и  и начало математического анализа, геометрию)</t>
  </si>
  <si>
    <t xml:space="preserve">Базовые предметы </t>
  </si>
  <si>
    <t>Профильные предметы</t>
  </si>
  <si>
    <t>ЭК. 01</t>
  </si>
  <si>
    <t>Родной  язык</t>
  </si>
  <si>
    <t>дз,экз</t>
  </si>
  <si>
    <t>ОП. 00</t>
  </si>
  <si>
    <t>БУП.01</t>
  </si>
  <si>
    <t>БУП.02</t>
  </si>
  <si>
    <t>БУП.03</t>
  </si>
  <si>
    <t>БУП.04</t>
  </si>
  <si>
    <t>БУП.05</t>
  </si>
  <si>
    <t>БУП.06</t>
  </si>
  <si>
    <t>БУП.07</t>
  </si>
  <si>
    <t>БУП.08</t>
  </si>
  <si>
    <t>БУП.09</t>
  </si>
  <si>
    <t>УУП.01</t>
  </si>
  <si>
    <t>УУП. 02</t>
  </si>
  <si>
    <t>УУП. 03</t>
  </si>
  <si>
    <t>Экономика</t>
  </si>
  <si>
    <t>Общеобразовательная   подготовка</t>
  </si>
  <si>
    <t>курсовая работа, индив .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</si>
</sst>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"/>
  </numFmts>
  <fonts count="30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6" fillId="0" borderId="0"/>
    <xf numFmtId="0" fontId="27" fillId="0" borderId="0"/>
  </cellStyleXfs>
  <cellXfs count="373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1" xfId="0" applyNumberFormat="1" applyFont="1" applyFill="1" applyBorder="1" applyAlignment="1" applyProtection="1">
      <alignment vertical="top" wrapText="1"/>
    </xf>
    <xf numFmtId="0" fontId="2" fillId="2" borderId="24" xfId="0" applyNumberFormat="1" applyFont="1" applyFill="1" applyBorder="1" applyAlignment="1" applyProtection="1">
      <alignment horizontal="left" vertical="top" wrapText="1"/>
    </xf>
    <xf numFmtId="0" fontId="2" fillId="2" borderId="22" xfId="0" applyNumberFormat="1" applyFont="1" applyFill="1" applyBorder="1" applyAlignment="1" applyProtection="1">
      <alignment horizontal="left" vertical="top" wrapText="1"/>
    </xf>
    <xf numFmtId="0" fontId="2" fillId="0" borderId="24" xfId="0" applyNumberFormat="1" applyFont="1" applyFill="1" applyBorder="1" applyAlignment="1" applyProtection="1">
      <alignment horizontal="left" vertical="top" wrapText="1"/>
    </xf>
    <xf numFmtId="0" fontId="5" fillId="8" borderId="46" xfId="0" applyNumberFormat="1" applyFont="1" applyFill="1" applyBorder="1" applyAlignment="1" applyProtection="1">
      <alignment horizontal="center" vertical="center" wrapText="1"/>
    </xf>
    <xf numFmtId="0" fontId="5" fillId="8" borderId="16" xfId="0" applyNumberFormat="1" applyFont="1" applyFill="1" applyBorder="1" applyAlignment="1" applyProtection="1">
      <alignment horizontal="center" vertical="center" wrapText="1"/>
    </xf>
    <xf numFmtId="0" fontId="5" fillId="8" borderId="30" xfId="0" applyNumberFormat="1" applyFont="1" applyFill="1" applyBorder="1" applyAlignment="1" applyProtection="1">
      <alignment horizontal="center" vertical="center" wrapText="1"/>
    </xf>
    <xf numFmtId="0" fontId="5" fillId="8" borderId="29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left" vertical="top" wrapText="1"/>
    </xf>
    <xf numFmtId="0" fontId="2" fillId="2" borderId="34" xfId="0" applyNumberFormat="1" applyFont="1" applyFill="1" applyBorder="1" applyAlignment="1" applyProtection="1">
      <alignment horizontal="left" vertical="top" wrapText="1"/>
    </xf>
    <xf numFmtId="164" fontId="8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55" xfId="0" applyNumberFormat="1" applyFont="1" applyFill="1" applyBorder="1" applyAlignment="1" applyProtection="1">
      <alignment horizontal="center" vertical="center" textRotation="90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5" fillId="8" borderId="55" xfId="0" applyNumberFormat="1" applyFont="1" applyFill="1" applyBorder="1" applyAlignment="1" applyProtection="1">
      <alignment horizontal="center" vertical="center" wrapText="1"/>
    </xf>
    <xf numFmtId="0" fontId="2" fillId="2" borderId="48" xfId="0" applyNumberFormat="1" applyFont="1" applyFill="1" applyBorder="1" applyAlignment="1" applyProtection="1">
      <alignment horizontal="left" vertical="top" wrapText="1"/>
    </xf>
    <xf numFmtId="0" fontId="2" fillId="2" borderId="5" xfId="0" applyNumberFormat="1" applyFont="1" applyFill="1" applyBorder="1" applyAlignment="1" applyProtection="1">
      <alignment horizontal="left" vertical="top" wrapText="1"/>
    </xf>
    <xf numFmtId="0" fontId="5" fillId="8" borderId="0" xfId="0" applyNumberFormat="1" applyFont="1" applyFill="1" applyBorder="1" applyAlignment="1" applyProtection="1">
      <alignment horizontal="center" vertical="center" wrapText="1"/>
    </xf>
    <xf numFmtId="0" fontId="5" fillId="8" borderId="39" xfId="0" applyNumberFormat="1" applyFont="1" applyFill="1" applyBorder="1" applyAlignment="1" applyProtection="1">
      <alignment horizontal="center" vertical="center" wrapText="1"/>
    </xf>
    <xf numFmtId="0" fontId="5" fillId="2" borderId="48" xfId="0" applyNumberFormat="1" applyFont="1" applyFill="1" applyBorder="1" applyAlignment="1" applyProtection="1">
      <alignment horizontal="left" vertical="top" wrapText="1"/>
    </xf>
    <xf numFmtId="0" fontId="5" fillId="2" borderId="5" xfId="0" applyNumberFormat="1" applyFont="1" applyFill="1" applyBorder="1" applyAlignment="1" applyProtection="1">
      <alignment horizontal="left" vertical="top" wrapText="1"/>
    </xf>
    <xf numFmtId="0" fontId="10" fillId="2" borderId="1" xfId="0" applyNumberFormat="1" applyFont="1" applyFill="1" applyBorder="1" applyAlignment="1" applyProtection="1">
      <alignment horizontal="left" vertical="top" wrapText="1"/>
    </xf>
    <xf numFmtId="0" fontId="10" fillId="2" borderId="9" xfId="0" applyNumberFormat="1" applyFont="1" applyFill="1" applyBorder="1" applyAlignment="1" applyProtection="1">
      <alignment horizontal="left" vertical="top" wrapText="1"/>
    </xf>
    <xf numFmtId="0" fontId="11" fillId="2" borderId="9" xfId="0" applyNumberFormat="1" applyFont="1" applyFill="1" applyBorder="1" applyAlignment="1" applyProtection="1">
      <alignment horizontal="left" vertical="top" wrapText="1"/>
    </xf>
    <xf numFmtId="0" fontId="10" fillId="2" borderId="19" xfId="0" applyNumberFormat="1" applyFont="1" applyFill="1" applyBorder="1" applyAlignment="1" applyProtection="1">
      <alignment horizontal="left" vertical="top" wrapText="1"/>
    </xf>
    <xf numFmtId="0" fontId="12" fillId="2" borderId="24" xfId="0" applyNumberFormat="1" applyFont="1" applyFill="1" applyBorder="1" applyAlignment="1" applyProtection="1">
      <alignment horizontal="left" vertical="top" wrapText="1"/>
    </xf>
    <xf numFmtId="0" fontId="12" fillId="2" borderId="1" xfId="0" applyNumberFormat="1" applyFont="1" applyFill="1" applyBorder="1" applyAlignment="1" applyProtection="1">
      <alignment horizontal="left" vertical="top" wrapText="1"/>
    </xf>
    <xf numFmtId="0" fontId="12" fillId="2" borderId="22" xfId="0" applyNumberFormat="1" applyFont="1" applyFill="1" applyBorder="1" applyAlignment="1" applyProtection="1">
      <alignment horizontal="left" vertical="top" wrapText="1"/>
    </xf>
    <xf numFmtId="0" fontId="12" fillId="2" borderId="1" xfId="0" applyNumberFormat="1" applyFont="1" applyFill="1" applyBorder="1" applyAlignment="1" applyProtection="1">
      <alignment vertical="top" wrapText="1"/>
    </xf>
    <xf numFmtId="0" fontId="12" fillId="2" borderId="23" xfId="0" applyNumberFormat="1" applyFont="1" applyFill="1" applyBorder="1" applyAlignment="1" applyProtection="1">
      <alignment horizontal="left" vertical="top" wrapText="1"/>
    </xf>
    <xf numFmtId="0" fontId="12" fillId="2" borderId="9" xfId="0" applyNumberFormat="1" applyFont="1" applyFill="1" applyBorder="1" applyAlignment="1" applyProtection="1">
      <alignment horizontal="left" vertical="top" wrapText="1"/>
    </xf>
    <xf numFmtId="0" fontId="12" fillId="2" borderId="19" xfId="0" applyNumberFormat="1" applyFont="1" applyFill="1" applyBorder="1" applyAlignment="1" applyProtection="1">
      <alignment horizontal="left" vertical="top" wrapText="1"/>
    </xf>
    <xf numFmtId="0" fontId="14" fillId="0" borderId="20" xfId="0" applyNumberFormat="1" applyFont="1" applyFill="1" applyBorder="1" applyAlignment="1" applyProtection="1">
      <alignment horizontal="left" vertical="top" wrapText="1"/>
    </xf>
    <xf numFmtId="0" fontId="14" fillId="0" borderId="33" xfId="0" applyNumberFormat="1" applyFont="1" applyFill="1" applyBorder="1" applyAlignment="1" applyProtection="1">
      <alignment vertical="top" wrapText="1"/>
    </xf>
    <xf numFmtId="0" fontId="5" fillId="8" borderId="50" xfId="0" applyNumberFormat="1" applyFont="1" applyFill="1" applyBorder="1" applyAlignment="1" applyProtection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left" vertical="top" wrapText="1"/>
    </xf>
    <xf numFmtId="0" fontId="6" fillId="2" borderId="33" xfId="0" applyNumberFormat="1" applyFont="1" applyFill="1" applyBorder="1" applyAlignment="1" applyProtection="1">
      <alignment vertical="top" wrapText="1"/>
    </xf>
    <xf numFmtId="0" fontId="2" fillId="2" borderId="33" xfId="0" applyNumberFormat="1" applyFont="1" applyFill="1" applyBorder="1" applyAlignment="1" applyProtection="1">
      <alignment vertical="top" wrapText="1"/>
    </xf>
    <xf numFmtId="0" fontId="6" fillId="2" borderId="23" xfId="0" applyNumberFormat="1" applyFont="1" applyFill="1" applyBorder="1" applyAlignment="1" applyProtection="1">
      <alignment horizontal="left" vertical="top" wrapText="1"/>
    </xf>
    <xf numFmtId="0" fontId="6" fillId="2" borderId="9" xfId="0" applyNumberFormat="1" applyFont="1" applyFill="1" applyBorder="1" applyAlignment="1" applyProtection="1">
      <alignment vertical="top" wrapText="1"/>
    </xf>
    <xf numFmtId="0" fontId="5" fillId="8" borderId="59" xfId="0" applyNumberFormat="1" applyFont="1" applyFill="1" applyBorder="1" applyAlignment="1" applyProtection="1">
      <alignment horizontal="center" vertical="center" wrapText="1"/>
    </xf>
    <xf numFmtId="0" fontId="5" fillId="8" borderId="54" xfId="0" applyNumberFormat="1" applyFont="1" applyFill="1" applyBorder="1" applyAlignment="1" applyProtection="1">
      <alignment horizontal="center" vertical="center" wrapText="1"/>
    </xf>
    <xf numFmtId="0" fontId="6" fillId="2" borderId="48" xfId="0" applyNumberFormat="1" applyFont="1" applyFill="1" applyBorder="1" applyAlignment="1" applyProtection="1">
      <alignment horizontal="left" vertical="top" wrapText="1"/>
    </xf>
    <xf numFmtId="0" fontId="6" fillId="2" borderId="36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vertical="top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Border="1"/>
    <xf numFmtId="0" fontId="12" fillId="0" borderId="4" xfId="0" applyNumberFormat="1" applyFont="1" applyFill="1" applyBorder="1" applyAlignment="1" applyProtection="1">
      <alignment horizontal="left" vertical="top" wrapText="1"/>
    </xf>
    <xf numFmtId="0" fontId="15" fillId="0" borderId="0" xfId="0" applyFont="1"/>
    <xf numFmtId="0" fontId="12" fillId="0" borderId="1" xfId="0" applyNumberFormat="1" applyFont="1" applyFill="1" applyBorder="1" applyAlignment="1" applyProtection="1">
      <alignment horizontal="left" vertical="top"/>
    </xf>
    <xf numFmtId="0" fontId="12" fillId="0" borderId="18" xfId="0" applyNumberFormat="1" applyFont="1" applyFill="1" applyBorder="1" applyAlignment="1" applyProtection="1">
      <alignment horizontal="left" vertical="top" wrapText="1"/>
    </xf>
    <xf numFmtId="0" fontId="5" fillId="8" borderId="41" xfId="0" applyNumberFormat="1" applyFont="1" applyFill="1" applyBorder="1" applyAlignment="1" applyProtection="1">
      <alignment horizontal="center" vertical="center" wrapText="1"/>
    </xf>
    <xf numFmtId="0" fontId="5" fillId="8" borderId="2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left" vertical="top" wrapText="1"/>
    </xf>
    <xf numFmtId="0" fontId="13" fillId="2" borderId="13" xfId="0" applyNumberFormat="1" applyFont="1" applyFill="1" applyBorder="1" applyAlignment="1" applyProtection="1">
      <alignment horizontal="left" vertical="top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4" fillId="8" borderId="29" xfId="0" applyNumberFormat="1" applyFont="1" applyFill="1" applyBorder="1" applyAlignment="1" applyProtection="1">
      <alignment horizontal="center" textRotation="90" wrapText="1"/>
    </xf>
    <xf numFmtId="0" fontId="5" fillId="5" borderId="35" xfId="0" applyNumberFormat="1" applyFont="1" applyFill="1" applyBorder="1" applyAlignment="1" applyProtection="1">
      <alignment horizontal="left" vertical="top" wrapText="1"/>
    </xf>
    <xf numFmtId="0" fontId="5" fillId="5" borderId="36" xfId="0" applyNumberFormat="1" applyFont="1" applyFill="1" applyBorder="1" applyAlignment="1" applyProtection="1">
      <alignment horizontal="left" vertical="top" wrapText="1"/>
    </xf>
    <xf numFmtId="0" fontId="12" fillId="2" borderId="2" xfId="0" applyNumberFormat="1" applyFont="1" applyFill="1" applyBorder="1" applyAlignment="1" applyProtection="1">
      <alignment horizontal="left" vertical="top" wrapText="1"/>
    </xf>
    <xf numFmtId="0" fontId="12" fillId="3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3" borderId="7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2" xfId="0" applyNumberFormat="1" applyFont="1" applyFill="1" applyBorder="1" applyAlignment="1" applyProtection="1">
      <alignment vertical="top" wrapText="1"/>
    </xf>
    <xf numFmtId="0" fontId="1" fillId="13" borderId="2" xfId="1" applyNumberFormat="1" applyFont="1" applyFill="1" applyBorder="1" applyAlignment="1" applyProtection="1">
      <alignment horizontal="left" vertical="center" wrapText="1"/>
      <protection locked="0"/>
    </xf>
    <xf numFmtId="0" fontId="1" fillId="13" borderId="7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10" xfId="0" applyNumberFormat="1" applyFont="1" applyFill="1" applyBorder="1" applyAlignment="1" applyProtection="1">
      <alignment vertical="top" wrapText="1"/>
    </xf>
    <xf numFmtId="0" fontId="2" fillId="8" borderId="0" xfId="0" applyNumberFormat="1" applyFont="1" applyFill="1" applyBorder="1" applyAlignment="1" applyProtection="1">
      <alignment horizontal="center" vertical="center" wrapText="1"/>
    </xf>
    <xf numFmtId="0" fontId="12" fillId="2" borderId="57" xfId="0" applyNumberFormat="1" applyFont="1" applyFill="1" applyBorder="1" applyAlignment="1" applyProtection="1">
      <alignment horizontal="left" vertical="top" wrapText="1"/>
    </xf>
    <xf numFmtId="0" fontId="12" fillId="2" borderId="11" xfId="0" applyNumberFormat="1" applyFont="1" applyFill="1" applyBorder="1" applyAlignment="1" applyProtection="1">
      <alignment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14" fillId="2" borderId="1" xfId="0" applyNumberFormat="1" applyFont="1" applyFill="1" applyBorder="1" applyAlignment="1" applyProtection="1">
      <alignment vertical="top" wrapText="1"/>
    </xf>
    <xf numFmtId="0" fontId="2" fillId="2" borderId="7" xfId="0" applyNumberFormat="1" applyFont="1" applyFill="1" applyBorder="1" applyAlignment="1" applyProtection="1">
      <alignment horizontal="left" vertical="top" wrapText="1"/>
    </xf>
    <xf numFmtId="0" fontId="2" fillId="2" borderId="2" xfId="0" applyNumberFormat="1" applyFont="1" applyFill="1" applyBorder="1" applyAlignment="1" applyProtection="1">
      <alignment horizontal="left" vertical="top" wrapText="1"/>
    </xf>
    <xf numFmtId="0" fontId="5" fillId="8" borderId="17" xfId="0" applyNumberFormat="1" applyFont="1" applyFill="1" applyBorder="1" applyAlignment="1" applyProtection="1">
      <alignment horizontal="center" vertical="center" wrapText="1"/>
    </xf>
    <xf numFmtId="0" fontId="2" fillId="8" borderId="54" xfId="0" applyNumberFormat="1" applyFont="1" applyFill="1" applyBorder="1" applyAlignment="1" applyProtection="1">
      <alignment horizontal="center" vertical="center" wrapText="1"/>
    </xf>
    <xf numFmtId="0" fontId="2" fillId="8" borderId="2" xfId="0" applyNumberFormat="1" applyFont="1" applyFill="1" applyBorder="1" applyAlignment="1" applyProtection="1">
      <alignment horizontal="center" vertical="center" wrapText="1"/>
    </xf>
    <xf numFmtId="0" fontId="2" fillId="8" borderId="55" xfId="0" applyNumberFormat="1" applyFont="1" applyFill="1" applyBorder="1" applyAlignment="1" applyProtection="1">
      <alignment horizontal="center" vertical="center" wrapText="1"/>
    </xf>
    <xf numFmtId="0" fontId="2" fillId="8" borderId="52" xfId="0" applyNumberFormat="1" applyFont="1" applyFill="1" applyBorder="1" applyAlignment="1" applyProtection="1">
      <alignment horizontal="center" vertical="center" wrapText="1"/>
    </xf>
    <xf numFmtId="0" fontId="2" fillId="8" borderId="51" xfId="0" applyNumberFormat="1" applyFont="1" applyFill="1" applyBorder="1" applyAlignment="1" applyProtection="1">
      <alignment horizontal="center" vertical="center" wrapText="1"/>
    </xf>
    <xf numFmtId="0" fontId="2" fillId="8" borderId="53" xfId="0" applyNumberFormat="1" applyFont="1" applyFill="1" applyBorder="1" applyAlignment="1" applyProtection="1">
      <alignment horizontal="center" vertical="center" wrapText="1"/>
    </xf>
    <xf numFmtId="0" fontId="2" fillId="8" borderId="3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vertical="top" wrapText="1"/>
    </xf>
    <xf numFmtId="0" fontId="15" fillId="0" borderId="2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5" xfId="0" applyFill="1" applyBorder="1" applyAlignmen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8" borderId="47" xfId="0" applyNumberFormat="1" applyFont="1" applyFill="1" applyBorder="1" applyAlignment="1" applyProtection="1">
      <alignment horizontal="center" vertical="center" wrapText="1"/>
    </xf>
    <xf numFmtId="0" fontId="4" fillId="8" borderId="0" xfId="0" applyNumberFormat="1" applyFont="1" applyFill="1" applyBorder="1" applyAlignment="1" applyProtection="1">
      <alignment horizontal="center" textRotation="90" wrapText="1"/>
    </xf>
    <xf numFmtId="0" fontId="2" fillId="8" borderId="47" xfId="0" applyNumberFormat="1" applyFont="1" applyFill="1" applyBorder="1" applyAlignment="1" applyProtection="1">
      <alignment horizontal="center" vertical="center" wrapText="1"/>
    </xf>
    <xf numFmtId="0" fontId="2" fillId="8" borderId="8" xfId="0" applyNumberFormat="1" applyFont="1" applyFill="1" applyBorder="1" applyAlignment="1" applyProtection="1">
      <alignment horizontal="center" vertical="center" wrapText="1"/>
    </xf>
    <xf numFmtId="0" fontId="5" fillId="8" borderId="37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vertical="top" wrapText="1"/>
    </xf>
    <xf numFmtId="0" fontId="5" fillId="8" borderId="14" xfId="0" applyNumberFormat="1" applyFont="1" applyFill="1" applyBorder="1" applyAlignment="1" applyProtection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5" fillId="8" borderId="52" xfId="0" applyNumberFormat="1" applyFont="1" applyFill="1" applyBorder="1" applyAlignment="1" applyProtection="1">
      <alignment horizontal="center" vertical="center" wrapText="1"/>
    </xf>
    <xf numFmtId="0" fontId="5" fillId="8" borderId="25" xfId="0" applyNumberFormat="1" applyFont="1" applyFill="1" applyBorder="1" applyAlignment="1" applyProtection="1">
      <alignment horizontal="center" vertical="center" wrapText="1"/>
    </xf>
    <xf numFmtId="0" fontId="2" fillId="8" borderId="25" xfId="0" applyNumberFormat="1" applyFont="1" applyFill="1" applyBorder="1" applyAlignment="1" applyProtection="1">
      <alignment horizontal="center" vertical="center" wrapText="1"/>
    </xf>
    <xf numFmtId="0" fontId="12" fillId="0" borderId="52" xfId="0" applyNumberFormat="1" applyFont="1" applyFill="1" applyBorder="1" applyAlignment="1" applyProtection="1">
      <alignment vertical="top" wrapText="1"/>
    </xf>
    <xf numFmtId="0" fontId="12" fillId="0" borderId="25" xfId="0" applyNumberFormat="1" applyFont="1" applyFill="1" applyBorder="1" applyAlignment="1" applyProtection="1">
      <alignment vertical="top" wrapText="1"/>
    </xf>
    <xf numFmtId="0" fontId="0" fillId="0" borderId="26" xfId="0" applyBorder="1"/>
    <xf numFmtId="0" fontId="0" fillId="0" borderId="34" xfId="0" applyBorder="1"/>
    <xf numFmtId="0" fontId="0" fillId="0" borderId="27" xfId="0" applyBorder="1"/>
    <xf numFmtId="0" fontId="5" fillId="8" borderId="21" xfId="0" applyNumberFormat="1" applyFont="1" applyFill="1" applyBorder="1" applyAlignment="1" applyProtection="1">
      <alignment horizontal="center" vertical="center" wrapText="1"/>
    </xf>
    <xf numFmtId="0" fontId="5" fillId="8" borderId="27" xfId="0" applyNumberFormat="1" applyFont="1" applyFill="1" applyBorder="1" applyAlignment="1" applyProtection="1">
      <alignment horizontal="center" vertical="center" wrapText="1"/>
    </xf>
    <xf numFmtId="0" fontId="0" fillId="0" borderId="58" xfId="0" applyFill="1" applyBorder="1"/>
    <xf numFmtId="0" fontId="12" fillId="0" borderId="3" xfId="0" applyNumberFormat="1" applyFont="1" applyFill="1" applyBorder="1" applyAlignment="1" applyProtection="1">
      <alignment horizontal="center" vertical="center"/>
    </xf>
    <xf numFmtId="0" fontId="15" fillId="0" borderId="3" xfId="0" applyFont="1" applyBorder="1"/>
    <xf numFmtId="0" fontId="15" fillId="0" borderId="8" xfId="0" applyFont="1" applyBorder="1"/>
    <xf numFmtId="0" fontId="12" fillId="2" borderId="6" xfId="0" applyNumberFormat="1" applyFont="1" applyFill="1" applyBorder="1" applyAlignment="1" applyProtection="1">
      <alignment horizontal="left" vertical="top" wrapText="1"/>
    </xf>
    <xf numFmtId="0" fontId="10" fillId="2" borderId="16" xfId="0" applyNumberFormat="1" applyFont="1" applyFill="1" applyBorder="1" applyAlignment="1" applyProtection="1">
      <alignment horizontal="left" vertical="top" wrapText="1"/>
    </xf>
    <xf numFmtId="0" fontId="12" fillId="2" borderId="10" xfId="0" applyNumberFormat="1" applyFont="1" applyFill="1" applyBorder="1" applyAlignment="1" applyProtection="1">
      <alignment horizontal="left" vertical="top" wrapText="1"/>
    </xf>
    <xf numFmtId="0" fontId="14" fillId="0" borderId="1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/>
    </xf>
    <xf numFmtId="0" fontId="12" fillId="0" borderId="6" xfId="0" applyNumberFormat="1" applyFont="1" applyFill="1" applyBorder="1" applyAlignment="1" applyProtection="1">
      <alignment vertical="top"/>
    </xf>
    <xf numFmtId="0" fontId="12" fillId="0" borderId="9" xfId="0" applyNumberFormat="1" applyFont="1" applyFill="1" applyBorder="1" applyAlignment="1" applyProtection="1">
      <alignment vertical="top"/>
    </xf>
    <xf numFmtId="0" fontId="12" fillId="0" borderId="16" xfId="0" applyNumberFormat="1" applyFont="1" applyFill="1" applyBorder="1" applyAlignment="1" applyProtection="1">
      <alignment vertical="top"/>
    </xf>
    <xf numFmtId="0" fontId="0" fillId="8" borderId="16" xfId="0" applyFill="1" applyBorder="1"/>
    <xf numFmtId="0" fontId="0" fillId="8" borderId="0" xfId="0" applyFill="1"/>
    <xf numFmtId="0" fontId="0" fillId="0" borderId="2" xfId="0" applyBorder="1"/>
    <xf numFmtId="0" fontId="10" fillId="0" borderId="16" xfId="0" applyNumberFormat="1" applyFont="1" applyFill="1" applyBorder="1" applyAlignment="1" applyProtection="1">
      <alignment horizontal="left" vertical="top" wrapText="1"/>
    </xf>
    <xf numFmtId="0" fontId="0" fillId="8" borderId="29" xfId="0" applyFill="1" applyBorder="1"/>
    <xf numFmtId="0" fontId="0" fillId="8" borderId="16" xfId="0" applyFill="1" applyBorder="1" applyAlignment="1">
      <alignment horizontal="center"/>
    </xf>
    <xf numFmtId="0" fontId="8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8" fillId="0" borderId="7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9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/>
    <xf numFmtId="0" fontId="12" fillId="9" borderId="9" xfId="0" applyNumberFormat="1" applyFont="1" applyFill="1" applyBorder="1" applyAlignment="1" applyProtection="1">
      <alignment horizontal="center" vertical="center" wrapText="1"/>
    </xf>
    <xf numFmtId="0" fontId="9" fillId="9" borderId="1" xfId="0" applyFont="1" applyFill="1" applyBorder="1"/>
    <xf numFmtId="0" fontId="9" fillId="0" borderId="6" xfId="0" applyFont="1" applyBorder="1"/>
    <xf numFmtId="0" fontId="9" fillId="9" borderId="6" xfId="0" applyFont="1" applyFill="1" applyBorder="1"/>
    <xf numFmtId="0" fontId="9" fillId="6" borderId="1" xfId="0" applyFont="1" applyFill="1" applyBorder="1"/>
    <xf numFmtId="0" fontId="9" fillId="6" borderId="6" xfId="0" applyFont="1" applyFill="1" applyBorder="1"/>
    <xf numFmtId="0" fontId="9" fillId="0" borderId="9" xfId="0" applyFont="1" applyBorder="1"/>
    <xf numFmtId="0" fontId="9" fillId="9" borderId="9" xfId="0" applyFont="1" applyFill="1" applyBorder="1"/>
    <xf numFmtId="0" fontId="9" fillId="6" borderId="9" xfId="0" applyFont="1" applyFill="1" applyBorder="1"/>
    <xf numFmtId="0" fontId="12" fillId="6" borderId="1" xfId="0" applyNumberFormat="1" applyFont="1" applyFill="1" applyBorder="1" applyAlignment="1" applyProtection="1">
      <alignment horizontal="center" vertical="center" wrapText="1"/>
    </xf>
    <xf numFmtId="0" fontId="12" fillId="8" borderId="28" xfId="0" applyNumberFormat="1" applyFont="1" applyFill="1" applyBorder="1" applyAlignment="1" applyProtection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9" borderId="1" xfId="0" applyNumberFormat="1" applyFont="1" applyFill="1" applyBorder="1" applyAlignment="1" applyProtection="1">
      <alignment horizontal="center" vertical="center" wrapText="1"/>
    </xf>
    <xf numFmtId="0" fontId="12" fillId="12" borderId="1" xfId="0" applyNumberFormat="1" applyFont="1" applyFill="1" applyBorder="1" applyAlignment="1" applyProtection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0" fontId="12" fillId="2" borderId="48" xfId="0" applyNumberFormat="1" applyFont="1" applyFill="1" applyBorder="1" applyAlignment="1" applyProtection="1">
      <alignment horizontal="left" vertical="top" wrapText="1"/>
    </xf>
    <xf numFmtId="0" fontId="12" fillId="2" borderId="6" xfId="0" applyNumberFormat="1" applyFont="1" applyFill="1" applyBorder="1" applyAlignment="1" applyProtection="1">
      <alignment horizontal="center" vertical="center" wrapText="1"/>
    </xf>
    <xf numFmtId="0" fontId="12" fillId="9" borderId="6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10" fillId="6" borderId="9" xfId="0" applyNumberFormat="1" applyFont="1" applyFill="1" applyBorder="1" applyAlignment="1" applyProtection="1">
      <alignment horizontal="center" vertical="center" wrapText="1"/>
    </xf>
    <xf numFmtId="0" fontId="10" fillId="8" borderId="9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9" borderId="1" xfId="0" applyNumberFormat="1" applyFont="1" applyFill="1" applyBorder="1" applyAlignment="1" applyProtection="1">
      <alignment horizontal="center" vertical="center" wrapText="1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0" fillId="9" borderId="6" xfId="0" applyNumberFormat="1" applyFont="1" applyFill="1" applyBorder="1" applyAlignment="1" applyProtection="1">
      <alignment horizontal="center" vertical="center" wrapText="1"/>
    </xf>
    <xf numFmtId="0" fontId="10" fillId="6" borderId="6" xfId="0" applyNumberFormat="1" applyFont="1" applyFill="1" applyBorder="1" applyAlignment="1" applyProtection="1">
      <alignment horizontal="center" vertical="center" wrapText="1"/>
    </xf>
    <xf numFmtId="0" fontId="10" fillId="8" borderId="6" xfId="0" applyNumberFormat="1" applyFont="1" applyFill="1" applyBorder="1" applyAlignment="1" applyProtection="1">
      <alignment horizontal="center" vertical="center" wrapTex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12" fillId="8" borderId="9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10" borderId="1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0" fontId="12" fillId="8" borderId="6" xfId="0" applyNumberFormat="1" applyFont="1" applyFill="1" applyBorder="1" applyAlignment="1" applyProtection="1">
      <alignment horizontal="center" vertical="center" wrapText="1"/>
    </xf>
    <xf numFmtId="0" fontId="12" fillId="8" borderId="1" xfId="0" applyNumberFormat="1" applyFont="1" applyFill="1" applyBorder="1" applyAlignment="1" applyProtection="1">
      <alignment horizontal="center" vertical="center" wrapText="1"/>
    </xf>
    <xf numFmtId="0" fontId="10" fillId="11" borderId="1" xfId="0" applyNumberFormat="1" applyFont="1" applyFill="1" applyBorder="1" applyAlignment="1" applyProtection="1">
      <alignment horizontal="center" vertical="center" wrapText="1"/>
    </xf>
    <xf numFmtId="0" fontId="10" fillId="5" borderId="1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1" fillId="2" borderId="16" xfId="0" applyNumberFormat="1" applyFont="1" applyFill="1" applyBorder="1" applyAlignment="1" applyProtection="1">
      <alignment horizontal="left" vertical="top" wrapText="1"/>
    </xf>
    <xf numFmtId="0" fontId="14" fillId="2" borderId="16" xfId="0" applyNumberFormat="1" applyFont="1" applyFill="1" applyBorder="1" applyAlignment="1" applyProtection="1">
      <alignment horizontal="left" vertical="top" wrapText="1"/>
    </xf>
    <xf numFmtId="0" fontId="14" fillId="2" borderId="12" xfId="0" applyNumberFormat="1" applyFont="1" applyFill="1" applyBorder="1" applyAlignment="1" applyProtection="1">
      <alignment horizontal="left" vertical="top" wrapText="1"/>
    </xf>
    <xf numFmtId="0" fontId="10" fillId="8" borderId="13" xfId="0" applyNumberFormat="1" applyFont="1" applyFill="1" applyBorder="1" applyAlignment="1" applyProtection="1">
      <alignment horizontal="center" vertical="center" wrapText="1"/>
    </xf>
    <xf numFmtId="0" fontId="10" fillId="6" borderId="13" xfId="0" applyNumberFormat="1" applyFont="1" applyFill="1" applyBorder="1" applyAlignment="1" applyProtection="1">
      <alignment horizontal="center" vertical="center" wrapText="1"/>
    </xf>
    <xf numFmtId="0" fontId="10" fillId="6" borderId="14" xfId="0" applyNumberFormat="1" applyFont="1" applyFill="1" applyBorder="1" applyAlignment="1" applyProtection="1">
      <alignment horizontal="center" vertical="center" wrapText="1"/>
    </xf>
    <xf numFmtId="0" fontId="24" fillId="6" borderId="9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/>
    <xf numFmtId="0" fontId="22" fillId="9" borderId="1" xfId="0" applyFont="1" applyFill="1" applyBorder="1"/>
    <xf numFmtId="0" fontId="22" fillId="6" borderId="1" xfId="0" applyFont="1" applyFill="1" applyBorder="1"/>
    <xf numFmtId="0" fontId="22" fillId="0" borderId="6" xfId="0" applyFont="1" applyBorder="1"/>
    <xf numFmtId="0" fontId="22" fillId="9" borderId="6" xfId="0" applyFont="1" applyFill="1" applyBorder="1"/>
    <xf numFmtId="0" fontId="22" fillId="6" borderId="6" xfId="0" applyFont="1" applyFill="1" applyBorder="1"/>
    <xf numFmtId="0" fontId="22" fillId="0" borderId="9" xfId="0" applyFont="1" applyBorder="1"/>
    <xf numFmtId="0" fontId="22" fillId="9" borderId="9" xfId="0" applyFont="1" applyFill="1" applyBorder="1"/>
    <xf numFmtId="0" fontId="22" fillId="6" borderId="9" xfId="0" applyFont="1" applyFill="1" applyBorder="1"/>
    <xf numFmtId="0" fontId="9" fillId="0" borderId="12" xfId="0" applyFont="1" applyBorder="1"/>
    <xf numFmtId="0" fontId="0" fillId="0" borderId="16" xfId="0" applyBorder="1"/>
    <xf numFmtId="164" fontId="10" fillId="8" borderId="1" xfId="0" applyNumberFormat="1" applyFont="1" applyFill="1" applyBorder="1" applyAlignment="1" applyProtection="1">
      <alignment horizontal="center" vertical="center" wrapText="1"/>
    </xf>
    <xf numFmtId="0" fontId="12" fillId="8" borderId="45" xfId="0" applyNumberFormat="1" applyFont="1" applyFill="1" applyBorder="1" applyAlignment="1" applyProtection="1">
      <alignment horizontal="center" vertical="center" wrapText="1"/>
    </xf>
    <xf numFmtId="0" fontId="9" fillId="8" borderId="1" xfId="0" applyFont="1" applyFill="1" applyBorder="1"/>
    <xf numFmtId="0" fontId="12" fillId="8" borderId="1" xfId="0" applyNumberFormat="1" applyFont="1" applyFill="1" applyBorder="1" applyAlignment="1" applyProtection="1">
      <alignment vertical="top" wrapText="1"/>
    </xf>
    <xf numFmtId="0" fontId="12" fillId="8" borderId="6" xfId="0" applyNumberFormat="1" applyFont="1" applyFill="1" applyBorder="1" applyAlignment="1" applyProtection="1">
      <alignment vertical="top" wrapText="1"/>
    </xf>
    <xf numFmtId="0" fontId="9" fillId="8" borderId="6" xfId="0" applyFont="1" applyFill="1" applyBorder="1"/>
    <xf numFmtId="0" fontId="12" fillId="8" borderId="9" xfId="0" applyNumberFormat="1" applyFont="1" applyFill="1" applyBorder="1" applyAlignment="1" applyProtection="1">
      <alignment vertical="top" wrapText="1"/>
    </xf>
    <xf numFmtId="0" fontId="9" fillId="8" borderId="9" xfId="0" applyFont="1" applyFill="1" applyBorder="1"/>
    <xf numFmtId="0" fontId="12" fillId="7" borderId="1" xfId="0" applyNumberFormat="1" applyFont="1" applyFill="1" applyBorder="1" applyAlignment="1" applyProtection="1">
      <alignment horizontal="center" vertical="center" wrapText="1"/>
    </xf>
    <xf numFmtId="0" fontId="10" fillId="12" borderId="1" xfId="0" applyNumberFormat="1" applyFont="1" applyFill="1" applyBorder="1" applyAlignment="1" applyProtection="1">
      <alignment horizontal="center" vertical="center" wrapText="1"/>
    </xf>
    <xf numFmtId="0" fontId="22" fillId="12" borderId="1" xfId="0" applyFont="1" applyFill="1" applyBorder="1" applyAlignment="1">
      <alignment horizontal="center"/>
    </xf>
    <xf numFmtId="0" fontId="12" fillId="6" borderId="6" xfId="0" applyNumberFormat="1" applyFont="1" applyFill="1" applyBorder="1" applyAlignment="1" applyProtection="1">
      <alignment horizontal="center" vertical="center" wrapText="1"/>
    </xf>
    <xf numFmtId="0" fontId="12" fillId="6" borderId="9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9" fillId="8" borderId="28" xfId="0" applyNumberFormat="1" applyFont="1" applyFill="1" applyBorder="1" applyAlignment="1" applyProtection="1">
      <alignment horizontal="center" vertical="center" textRotation="90" wrapText="1"/>
    </xf>
    <xf numFmtId="0" fontId="14" fillId="4" borderId="2" xfId="0" applyNumberFormat="1" applyFont="1" applyFill="1" applyBorder="1" applyAlignment="1" applyProtection="1">
      <alignment horizontal="left" vertical="top" wrapText="1"/>
    </xf>
    <xf numFmtId="0" fontId="10" fillId="2" borderId="41" xfId="0" applyNumberFormat="1" applyFont="1" applyFill="1" applyBorder="1" applyAlignment="1" applyProtection="1">
      <alignment horizontal="left" vertical="top" wrapText="1"/>
    </xf>
    <xf numFmtId="0" fontId="12" fillId="2" borderId="7" xfId="0" applyNumberFormat="1" applyFont="1" applyFill="1" applyBorder="1" applyAlignment="1" applyProtection="1">
      <alignment horizontal="left" vertical="top" wrapText="1"/>
    </xf>
    <xf numFmtId="0" fontId="10" fillId="0" borderId="41" xfId="0" applyNumberFormat="1" applyFont="1" applyFill="1" applyBorder="1" applyAlignment="1" applyProtection="1">
      <alignment horizontal="left" vertical="top" wrapText="1"/>
    </xf>
    <xf numFmtId="0" fontId="12" fillId="2" borderId="7" xfId="0" applyNumberFormat="1" applyFont="1" applyFill="1" applyBorder="1" applyAlignment="1" applyProtection="1">
      <alignment vertical="top" wrapText="1"/>
    </xf>
    <xf numFmtId="0" fontId="10" fillId="5" borderId="41" xfId="0" applyNumberFormat="1" applyFont="1" applyFill="1" applyBorder="1" applyAlignment="1" applyProtection="1">
      <alignment horizontal="left" vertical="top" wrapText="1"/>
    </xf>
    <xf numFmtId="0" fontId="14" fillId="0" borderId="41" xfId="0" applyNumberFormat="1" applyFont="1" applyFill="1" applyBorder="1" applyAlignment="1" applyProtection="1">
      <alignment vertical="top" wrapText="1"/>
    </xf>
    <xf numFmtId="0" fontId="14" fillId="2" borderId="41" xfId="0" applyNumberFormat="1" applyFont="1" applyFill="1" applyBorder="1" applyAlignment="1" applyProtection="1">
      <alignment vertical="top" wrapText="1"/>
    </xf>
    <xf numFmtId="0" fontId="12" fillId="3" borderId="10" xfId="1" applyNumberFormat="1" applyFont="1" applyFill="1" applyBorder="1" applyAlignment="1" applyProtection="1">
      <alignment horizontal="left" vertical="center" wrapText="1"/>
      <protection locked="0"/>
    </xf>
    <xf numFmtId="0" fontId="14" fillId="2" borderId="17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4" fillId="0" borderId="41" xfId="0" applyNumberFormat="1" applyFont="1" applyFill="1" applyBorder="1" applyAlignment="1" applyProtection="1">
      <alignment horizontal="left" vertical="top" wrapText="1"/>
    </xf>
    <xf numFmtId="0" fontId="12" fillId="2" borderId="17" xfId="0" applyNumberFormat="1" applyFont="1" applyFill="1" applyBorder="1" applyAlignment="1" applyProtection="1">
      <alignment horizontal="left" vertical="top" wrapText="1"/>
    </xf>
    <xf numFmtId="0" fontId="9" fillId="0" borderId="17" xfId="0" applyFont="1" applyBorder="1" applyAlignment="1">
      <alignment wrapText="1"/>
    </xf>
    <xf numFmtId="0" fontId="0" fillId="0" borderId="40" xfId="0" applyBorder="1"/>
    <xf numFmtId="0" fontId="17" fillId="0" borderId="6" xfId="0" applyNumberFormat="1" applyFont="1" applyFill="1" applyBorder="1" applyAlignment="1" applyProtection="1">
      <alignment horizontal="center" textRotation="90" wrapText="1"/>
    </xf>
    <xf numFmtId="0" fontId="9" fillId="0" borderId="6" xfId="0" applyFont="1" applyBorder="1" applyAlignment="1">
      <alignment horizontal="center" textRotation="90"/>
    </xf>
    <xf numFmtId="0" fontId="17" fillId="6" borderId="6" xfId="0" applyNumberFormat="1" applyFont="1" applyFill="1" applyBorder="1" applyAlignment="1" applyProtection="1">
      <alignment horizontal="center" textRotation="90" wrapText="1"/>
    </xf>
    <xf numFmtId="0" fontId="17" fillId="8" borderId="6" xfId="0" applyNumberFormat="1" applyFont="1" applyFill="1" applyBorder="1" applyAlignment="1" applyProtection="1">
      <alignment horizontal="center" textRotation="90" wrapText="1"/>
    </xf>
    <xf numFmtId="0" fontId="19" fillId="8" borderId="6" xfId="0" applyNumberFormat="1" applyFont="1" applyFill="1" applyBorder="1" applyAlignment="1" applyProtection="1">
      <alignment vertical="center" textRotation="90" wrapText="1"/>
    </xf>
    <xf numFmtId="0" fontId="19" fillId="0" borderId="6" xfId="0" applyNumberFormat="1" applyFont="1" applyFill="1" applyBorder="1" applyAlignment="1" applyProtection="1">
      <alignment horizontal="right" vertical="center" textRotation="90" wrapText="1"/>
    </xf>
    <xf numFmtId="0" fontId="19" fillId="0" borderId="6" xfId="0" applyNumberFormat="1" applyFont="1" applyFill="1" applyBorder="1" applyAlignment="1" applyProtection="1">
      <alignment horizontal="center" textRotation="90" wrapText="1"/>
    </xf>
    <xf numFmtId="0" fontId="19" fillId="0" borderId="6" xfId="0" applyNumberFormat="1" applyFont="1" applyFill="1" applyBorder="1" applyAlignment="1" applyProtection="1">
      <alignment horizontal="center" vertical="center" textRotation="90" wrapText="1"/>
    </xf>
    <xf numFmtId="0" fontId="19" fillId="9" borderId="6" xfId="0" applyNumberFormat="1" applyFont="1" applyFill="1" applyBorder="1" applyAlignment="1" applyProtection="1">
      <alignment horizontal="center" vertical="center" textRotation="90" wrapText="1"/>
    </xf>
    <xf numFmtId="0" fontId="19" fillId="6" borderId="6" xfId="0" applyNumberFormat="1" applyFont="1" applyFill="1" applyBorder="1" applyAlignment="1" applyProtection="1">
      <alignment horizontal="center" vertical="center" textRotation="90" wrapText="1"/>
    </xf>
    <xf numFmtId="0" fontId="19" fillId="8" borderId="6" xfId="0" applyNumberFormat="1" applyFont="1" applyFill="1" applyBorder="1" applyAlignment="1" applyProtection="1">
      <alignment horizontal="center" vertical="center" textRotation="90" wrapText="1"/>
    </xf>
    <xf numFmtId="0" fontId="19" fillId="8" borderId="56" xfId="0" applyNumberFormat="1" applyFont="1" applyFill="1" applyBorder="1" applyAlignment="1" applyProtection="1">
      <alignment horizontal="center" vertical="center" textRotation="90" wrapText="1"/>
    </xf>
    <xf numFmtId="0" fontId="19" fillId="0" borderId="43" xfId="0" applyNumberFormat="1" applyFont="1" applyFill="1" applyBorder="1" applyAlignment="1" applyProtection="1">
      <alignment horizontal="right" vertical="center" textRotation="90" wrapText="1"/>
    </xf>
    <xf numFmtId="0" fontId="19" fillId="0" borderId="62" xfId="0" applyNumberFormat="1" applyFont="1" applyFill="1" applyBorder="1" applyAlignment="1" applyProtection="1">
      <alignment horizontal="right" vertical="center" textRotation="90" wrapText="1"/>
    </xf>
    <xf numFmtId="0" fontId="19" fillId="0" borderId="15" xfId="0" applyNumberFormat="1" applyFont="1" applyFill="1" applyBorder="1" applyAlignment="1" applyProtection="1">
      <alignment horizontal="center" textRotation="90" wrapText="1"/>
    </xf>
    <xf numFmtId="0" fontId="19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9" borderId="15" xfId="0" applyNumberFormat="1" applyFont="1" applyFill="1" applyBorder="1" applyAlignment="1" applyProtection="1">
      <alignment horizontal="center" vertical="center" textRotation="90" wrapText="1"/>
    </xf>
    <xf numFmtId="0" fontId="19" fillId="6" borderId="15" xfId="0" applyNumberFormat="1" applyFont="1" applyFill="1" applyBorder="1" applyAlignment="1" applyProtection="1">
      <alignment horizontal="center" vertical="center" textRotation="90" wrapText="1"/>
    </xf>
    <xf numFmtId="0" fontId="19" fillId="6" borderId="60" xfId="0" applyNumberFormat="1" applyFont="1" applyFill="1" applyBorder="1" applyAlignment="1" applyProtection="1">
      <alignment horizontal="center" vertical="center" textRotation="90" wrapText="1"/>
    </xf>
    <xf numFmtId="0" fontId="19" fillId="8" borderId="29" xfId="0" applyNumberFormat="1" applyFont="1" applyFill="1" applyBorder="1" applyAlignment="1" applyProtection="1">
      <alignment horizontal="center" vertical="center" textRotation="90" wrapText="1"/>
    </xf>
    <xf numFmtId="0" fontId="19" fillId="8" borderId="45" xfId="0" applyNumberFormat="1" applyFont="1" applyFill="1" applyBorder="1" applyAlignment="1" applyProtection="1">
      <alignment horizontal="center" vertical="center" textRotation="90" wrapText="1"/>
    </xf>
    <xf numFmtId="0" fontId="19" fillId="0" borderId="0" xfId="0" applyNumberFormat="1" applyFont="1" applyFill="1" applyBorder="1" applyAlignment="1" applyProtection="1">
      <alignment horizontal="right" vertical="center" textRotation="90" wrapText="1"/>
    </xf>
    <xf numFmtId="0" fontId="19" fillId="0" borderId="5" xfId="0" applyNumberFormat="1" applyFont="1" applyFill="1" applyBorder="1" applyAlignment="1" applyProtection="1">
      <alignment horizontal="center" textRotation="90" wrapText="1"/>
    </xf>
    <xf numFmtId="0" fontId="19" fillId="0" borderId="5" xfId="0" applyNumberFormat="1" applyFont="1" applyFill="1" applyBorder="1" applyAlignment="1" applyProtection="1">
      <alignment horizontal="center" vertical="center" textRotation="90" wrapText="1"/>
    </xf>
    <xf numFmtId="0" fontId="19" fillId="0" borderId="11" xfId="0" applyNumberFormat="1" applyFont="1" applyFill="1" applyBorder="1" applyAlignment="1" applyProtection="1">
      <alignment horizontal="center" vertical="center" textRotation="90" wrapText="1"/>
    </xf>
    <xf numFmtId="0" fontId="19" fillId="0" borderId="61" xfId="0" applyNumberFormat="1" applyFont="1" applyFill="1" applyBorder="1" applyAlignment="1" applyProtection="1">
      <alignment horizontal="center" vertical="center" textRotation="90" wrapText="1"/>
    </xf>
    <xf numFmtId="0" fontId="12" fillId="6" borderId="1" xfId="0" applyNumberFormat="1" applyFont="1" applyFill="1" applyBorder="1" applyAlignment="1" applyProtection="1">
      <alignment vertical="center" wrapText="1"/>
    </xf>
    <xf numFmtId="0" fontId="12" fillId="9" borderId="1" xfId="0" applyNumberFormat="1" applyFont="1" applyFill="1" applyBorder="1" applyAlignment="1" applyProtection="1">
      <alignment vertical="center" wrapText="1"/>
    </xf>
    <xf numFmtId="0" fontId="12" fillId="10" borderId="1" xfId="0" applyNumberFormat="1" applyFont="1" applyFill="1" applyBorder="1" applyAlignment="1" applyProtection="1">
      <alignment horizontal="center" vertical="center" wrapText="1"/>
    </xf>
    <xf numFmtId="0" fontId="12" fillId="8" borderId="1" xfId="0" applyNumberFormat="1" applyFont="1" applyFill="1" applyBorder="1" applyAlignment="1" applyProtection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5" fillId="6" borderId="1" xfId="0" applyFont="1" applyFill="1" applyBorder="1"/>
    <xf numFmtId="0" fontId="16" fillId="14" borderId="12" xfId="0" applyNumberFormat="1" applyFont="1" applyFill="1" applyBorder="1" applyAlignment="1" applyProtection="1">
      <alignment horizontal="center" vertical="top" wrapText="1"/>
    </xf>
    <xf numFmtId="0" fontId="10" fillId="14" borderId="17" xfId="0" applyNumberFormat="1" applyFont="1" applyFill="1" applyBorder="1" applyAlignment="1" applyProtection="1">
      <alignment horizontal="left" vertical="top" wrapText="1"/>
    </xf>
    <xf numFmtId="0" fontId="10" fillId="14" borderId="13" xfId="0" applyNumberFormat="1" applyFont="1" applyFill="1" applyBorder="1" applyAlignment="1" applyProtection="1">
      <alignment horizontal="center" vertical="center" wrapText="1"/>
    </xf>
    <xf numFmtId="0" fontId="10" fillId="14" borderId="14" xfId="0" applyNumberFormat="1" applyFont="1" applyFill="1" applyBorder="1" applyAlignment="1" applyProtection="1">
      <alignment horizontal="center" vertical="center" wrapText="1"/>
    </xf>
    <xf numFmtId="0" fontId="14" fillId="4" borderId="9" xfId="0" applyNumberFormat="1" applyFont="1" applyFill="1" applyBorder="1" applyAlignment="1" applyProtection="1">
      <alignment horizontal="left" vertical="top" wrapText="1"/>
    </xf>
    <xf numFmtId="0" fontId="14" fillId="4" borderId="10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7" xfId="0" applyNumberFormat="1" applyFont="1" applyFill="1" applyBorder="1" applyAlignment="1" applyProtection="1">
      <alignment horizontal="left" vertical="top" wrapText="1"/>
    </xf>
    <xf numFmtId="0" fontId="10" fillId="8" borderId="14" xfId="0" applyNumberFormat="1" applyFont="1" applyFill="1" applyBorder="1" applyAlignment="1" applyProtection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4" fontId="12" fillId="9" borderId="6" xfId="0" applyNumberFormat="1" applyFont="1" applyFill="1" applyBorder="1" applyAlignment="1" applyProtection="1">
      <alignment horizontal="center" vertical="center" wrapText="1"/>
    </xf>
    <xf numFmtId="164" fontId="10" fillId="8" borderId="6" xfId="0" applyNumberFormat="1" applyFont="1" applyFill="1" applyBorder="1" applyAlignment="1" applyProtection="1">
      <alignment horizontal="center" vertical="center" wrapText="1"/>
    </xf>
    <xf numFmtId="0" fontId="12" fillId="7" borderId="6" xfId="0" applyNumberFormat="1" applyFont="1" applyFill="1" applyBorder="1" applyAlignment="1" applyProtection="1">
      <alignment horizontal="center" vertical="center" wrapText="1"/>
    </xf>
    <xf numFmtId="164" fontId="12" fillId="2" borderId="6" xfId="0" applyNumberFormat="1" applyFont="1" applyFill="1" applyBorder="1" applyAlignment="1" applyProtection="1">
      <alignment horizontal="center" vertical="center" wrapText="1"/>
    </xf>
    <xf numFmtId="0" fontId="12" fillId="2" borderId="16" xfId="0" applyNumberFormat="1" applyFont="1" applyFill="1" applyBorder="1" applyAlignment="1" applyProtection="1">
      <alignment horizontal="left" vertical="top" wrapText="1"/>
    </xf>
    <xf numFmtId="0" fontId="23" fillId="2" borderId="41" xfId="0" applyNumberFormat="1" applyFont="1" applyFill="1" applyBorder="1" applyAlignment="1" applyProtection="1">
      <alignment horizontal="left" vertical="top" wrapText="1"/>
    </xf>
    <xf numFmtId="0" fontId="12" fillId="2" borderId="11" xfId="0" applyNumberFormat="1" applyFont="1" applyFill="1" applyBorder="1" applyAlignment="1" applyProtection="1">
      <alignment horizontal="left" vertical="top" wrapText="1"/>
    </xf>
    <xf numFmtId="0" fontId="12" fillId="6" borderId="9" xfId="0" applyNumberFormat="1" applyFont="1" applyFill="1" applyBorder="1" applyAlignment="1" applyProtection="1">
      <alignment vertical="center" wrapText="1"/>
    </xf>
    <xf numFmtId="0" fontId="12" fillId="9" borderId="6" xfId="0" applyNumberFormat="1" applyFont="1" applyFill="1" applyBorder="1" applyAlignment="1" applyProtection="1">
      <alignment vertical="center" wrapText="1"/>
    </xf>
    <xf numFmtId="0" fontId="12" fillId="6" borderId="6" xfId="0" applyNumberFormat="1" applyFont="1" applyFill="1" applyBorder="1" applyAlignment="1" applyProtection="1">
      <alignment vertical="center" wrapText="1"/>
    </xf>
    <xf numFmtId="0" fontId="10" fillId="11" borderId="6" xfId="0" applyNumberFormat="1" applyFont="1" applyFill="1" applyBorder="1" applyAlignment="1" applyProtection="1">
      <alignment horizontal="center" vertical="center" wrapText="1"/>
    </xf>
    <xf numFmtId="0" fontId="10" fillId="2" borderId="41" xfId="0" applyNumberFormat="1" applyFont="1" applyFill="1" applyBorder="1" applyAlignment="1" applyProtection="1">
      <alignment vertical="top" wrapText="1"/>
    </xf>
    <xf numFmtId="0" fontId="12" fillId="8" borderId="13" xfId="0" applyNumberFormat="1" applyFont="1" applyFill="1" applyBorder="1" applyAlignment="1" applyProtection="1">
      <alignment horizontal="center" vertical="center" wrapText="1"/>
    </xf>
    <xf numFmtId="0" fontId="12" fillId="6" borderId="13" xfId="0" applyNumberFormat="1" applyFont="1" applyFill="1" applyBorder="1" applyAlignment="1" applyProtection="1">
      <alignment horizontal="center" vertical="center" wrapText="1"/>
    </xf>
    <xf numFmtId="0" fontId="12" fillId="6" borderId="14" xfId="0" applyNumberFormat="1" applyFont="1" applyFill="1" applyBorder="1" applyAlignment="1" applyProtection="1">
      <alignment horizontal="center" vertical="center" wrapText="1"/>
    </xf>
    <xf numFmtId="0" fontId="12" fillId="8" borderId="9" xfId="0" applyNumberFormat="1" applyFont="1" applyFill="1" applyBorder="1" applyAlignment="1" applyProtection="1">
      <alignment horizontal="center" vertical="center"/>
    </xf>
    <xf numFmtId="0" fontId="24" fillId="2" borderId="9" xfId="0" applyNumberFormat="1" applyFont="1" applyFill="1" applyBorder="1" applyAlignment="1" applyProtection="1">
      <alignment horizontal="center" vertical="center" wrapText="1"/>
    </xf>
    <xf numFmtId="0" fontId="24" fillId="9" borderId="9" xfId="0" applyNumberFormat="1" applyFont="1" applyFill="1" applyBorder="1" applyAlignment="1" applyProtection="1">
      <alignment horizontal="center" vertical="center" wrapText="1"/>
    </xf>
    <xf numFmtId="0" fontId="21" fillId="8" borderId="6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12" fillId="8" borderId="13" xfId="0" applyNumberFormat="1" applyFont="1" applyFill="1" applyBorder="1" applyAlignment="1" applyProtection="1">
      <alignment vertical="top" wrapText="1"/>
    </xf>
    <xf numFmtId="0" fontId="12" fillId="6" borderId="13" xfId="0" applyNumberFormat="1" applyFont="1" applyFill="1" applyBorder="1" applyAlignment="1" applyProtection="1">
      <alignment vertical="top" wrapText="1"/>
    </xf>
    <xf numFmtId="0" fontId="12" fillId="6" borderId="14" xfId="0" applyNumberFormat="1" applyFont="1" applyFill="1" applyBorder="1" applyAlignment="1" applyProtection="1">
      <alignment vertical="top" wrapText="1"/>
    </xf>
    <xf numFmtId="0" fontId="8" fillId="3" borderId="9" xfId="1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2" fillId="10" borderId="9" xfId="0" applyNumberFormat="1" applyFont="1" applyFill="1" applyBorder="1" applyAlignment="1" applyProtection="1">
      <alignment horizontal="center" vertical="center" wrapText="1"/>
    </xf>
    <xf numFmtId="0" fontId="12" fillId="10" borderId="63" xfId="0" applyNumberFormat="1" applyFont="1" applyFill="1" applyBorder="1" applyAlignment="1" applyProtection="1">
      <alignment horizontal="center" vertical="center" wrapText="1"/>
    </xf>
    <xf numFmtId="0" fontId="12" fillId="10" borderId="25" xfId="0" applyNumberFormat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/>
      <protection locked="0"/>
    </xf>
    <xf numFmtId="0" fontId="29" fillId="0" borderId="6" xfId="0" applyFont="1" applyBorder="1" applyAlignment="1">
      <alignment horizontal="center" textRotation="90" wrapText="1"/>
    </xf>
    <xf numFmtId="0" fontId="12" fillId="6" borderId="1" xfId="0" applyNumberFormat="1" applyFont="1" applyFill="1" applyBorder="1" applyAlignment="1" applyProtection="1">
      <alignment horizontal="center" vertical="center" wrapText="1"/>
    </xf>
    <xf numFmtId="0" fontId="12" fillId="6" borderId="4" xfId="0" applyNumberFormat="1" applyFont="1" applyFill="1" applyBorder="1" applyAlignment="1" applyProtection="1">
      <alignment horizontal="center" vertical="center" wrapText="1"/>
    </xf>
    <xf numFmtId="0" fontId="12" fillId="6" borderId="2" xfId="0" applyNumberFormat="1" applyFont="1" applyFill="1" applyBorder="1" applyAlignment="1" applyProtection="1">
      <alignment horizontal="center" vertical="center" wrapText="1"/>
    </xf>
    <xf numFmtId="0" fontId="12" fillId="2" borderId="24" xfId="0" applyNumberFormat="1" applyFont="1" applyFill="1" applyBorder="1" applyAlignment="1" applyProtection="1">
      <alignment horizontal="center" vertical="center" wrapText="1"/>
    </xf>
    <xf numFmtId="164" fontId="10" fillId="8" borderId="9" xfId="0" applyNumberFormat="1" applyFont="1" applyFill="1" applyBorder="1" applyAlignment="1" applyProtection="1">
      <alignment horizontal="center" vertical="center" wrapText="1"/>
    </xf>
    <xf numFmtId="0" fontId="12" fillId="6" borderId="25" xfId="0" applyNumberFormat="1" applyFont="1" applyFill="1" applyBorder="1" applyAlignment="1" applyProtection="1">
      <alignment horizontal="center" vertical="center" wrapText="1"/>
    </xf>
    <xf numFmtId="0" fontId="12" fillId="6" borderId="3" xfId="0" applyNumberFormat="1" applyFont="1" applyFill="1" applyBorder="1" applyAlignment="1" applyProtection="1">
      <alignment horizontal="center" vertical="center" wrapText="1"/>
    </xf>
    <xf numFmtId="0" fontId="12" fillId="7" borderId="9" xfId="0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16" fillId="8" borderId="55" xfId="0" applyNumberFormat="1" applyFont="1" applyFill="1" applyBorder="1" applyAlignment="1" applyProtection="1">
      <alignment horizontal="center" vertical="center"/>
    </xf>
    <xf numFmtId="0" fontId="17" fillId="8" borderId="9" xfId="0" applyNumberFormat="1" applyFont="1" applyFill="1" applyBorder="1" applyAlignment="1" applyProtection="1">
      <alignment horizontal="center" textRotation="90" wrapText="1"/>
    </xf>
    <xf numFmtId="0" fontId="12" fillId="0" borderId="42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6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56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9" fillId="8" borderId="28" xfId="0" applyNumberFormat="1" applyFont="1" applyFill="1" applyBorder="1" applyAlignment="1" applyProtection="1">
      <alignment horizontal="center" vertical="center" textRotation="90" wrapText="1"/>
    </xf>
    <xf numFmtId="0" fontId="19" fillId="8" borderId="29" xfId="0" applyNumberFormat="1" applyFont="1" applyFill="1" applyBorder="1" applyAlignment="1" applyProtection="1">
      <alignment horizontal="center" vertical="center" textRotation="90" wrapText="1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16" fillId="0" borderId="64" xfId="0" applyNumberFormat="1" applyFont="1" applyFill="1" applyBorder="1" applyAlignment="1" applyProtection="1">
      <alignment horizontal="center" vertical="center"/>
    </xf>
    <xf numFmtId="0" fontId="12" fillId="0" borderId="43" xfId="0" applyNumberFormat="1" applyFont="1" applyFill="1" applyBorder="1" applyAlignment="1" applyProtection="1">
      <alignment horizontal="center" vertical="center" wrapText="1"/>
    </xf>
    <xf numFmtId="0" fontId="12" fillId="0" borderId="45" xfId="0" applyNumberFormat="1" applyFont="1" applyFill="1" applyBorder="1" applyAlignment="1" applyProtection="1">
      <alignment horizontal="center" vertical="center" wrapText="1"/>
    </xf>
    <xf numFmtId="0" fontId="12" fillId="0" borderId="61" xfId="0" applyNumberFormat="1" applyFont="1" applyFill="1" applyBorder="1" applyAlignment="1" applyProtection="1">
      <alignment horizontal="center" vertical="center" wrapText="1"/>
    </xf>
    <xf numFmtId="0" fontId="12" fillId="6" borderId="1" xfId="0" applyNumberFormat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8" fillId="0" borderId="44" xfId="0" applyNumberFormat="1" applyFont="1" applyFill="1" applyBorder="1" applyAlignment="1" applyProtection="1">
      <alignment horizontal="center" vertical="center" wrapText="1"/>
    </xf>
    <xf numFmtId="0" fontId="18" fillId="0" borderId="43" xfId="0" applyNumberFormat="1" applyFont="1" applyFill="1" applyBorder="1" applyAlignment="1" applyProtection="1">
      <alignment horizontal="center" vertical="center" wrapText="1"/>
    </xf>
    <xf numFmtId="0" fontId="18" fillId="0" borderId="45" xfId="0" applyNumberFormat="1" applyFont="1" applyFill="1" applyBorder="1" applyAlignment="1" applyProtection="1">
      <alignment horizontal="center" vertical="center" wrapText="1"/>
    </xf>
    <xf numFmtId="0" fontId="18" fillId="0" borderId="50" xfId="0" applyNumberFormat="1" applyFont="1" applyFill="1" applyBorder="1" applyAlignment="1" applyProtection="1">
      <alignment horizontal="center" vertical="center" wrapText="1"/>
    </xf>
    <xf numFmtId="0" fontId="18" fillId="0" borderId="38" xfId="0" applyNumberFormat="1" applyFont="1" applyFill="1" applyBorder="1" applyAlignment="1" applyProtection="1">
      <alignment horizontal="center" vertical="center" wrapText="1"/>
    </xf>
    <xf numFmtId="0" fontId="18" fillId="0" borderId="64" xfId="0" applyNumberFormat="1" applyFont="1" applyFill="1" applyBorder="1" applyAlignment="1" applyProtection="1">
      <alignment horizontal="center" vertical="center" wrapText="1"/>
    </xf>
    <xf numFmtId="0" fontId="12" fillId="0" borderId="37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textRotation="90"/>
    </xf>
    <xf numFmtId="0" fontId="16" fillId="0" borderId="6" xfId="0" applyNumberFormat="1" applyFont="1" applyFill="1" applyBorder="1" applyAlignment="1" applyProtection="1">
      <alignment horizontal="center" vertical="center" textRotation="90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0" fillId="9" borderId="1" xfId="0" applyNumberFormat="1" applyFont="1" applyFill="1" applyBorder="1" applyAlignment="1" applyProtection="1">
      <alignment horizontal="center" textRotation="90" wrapText="1"/>
    </xf>
    <xf numFmtId="0" fontId="20" fillId="9" borderId="6" xfId="0" applyNumberFormat="1" applyFont="1" applyFill="1" applyBorder="1" applyAlignment="1" applyProtection="1">
      <alignment horizontal="center" textRotation="90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7" fillId="6" borderId="1" xfId="0" applyNumberFormat="1" applyFont="1" applyFill="1" applyBorder="1" applyAlignment="1" applyProtection="1">
      <alignment horizontal="center" wrapText="1"/>
    </xf>
    <xf numFmtId="0" fontId="17" fillId="8" borderId="1" xfId="0" applyNumberFormat="1" applyFont="1" applyFill="1" applyBorder="1" applyAlignment="1" applyProtection="1">
      <alignment horizontal="center" textRotation="90" wrapText="1"/>
    </xf>
    <xf numFmtId="0" fontId="17" fillId="8" borderId="6" xfId="0" applyNumberFormat="1" applyFont="1" applyFill="1" applyBorder="1" applyAlignment="1" applyProtection="1">
      <alignment horizontal="center" textRotation="90" wrapText="1"/>
    </xf>
    <xf numFmtId="0" fontId="17" fillId="0" borderId="2" xfId="0" applyNumberFormat="1" applyFont="1" applyFill="1" applyBorder="1" applyAlignment="1" applyProtection="1">
      <alignment horizontal="center" textRotation="90" wrapText="1"/>
    </xf>
    <xf numFmtId="0" fontId="17" fillId="0" borderId="1" xfId="0" applyNumberFormat="1" applyFont="1" applyFill="1" applyBorder="1" applyAlignment="1" applyProtection="1">
      <alignment horizontal="center" textRotation="90" wrapText="1"/>
    </xf>
    <xf numFmtId="0" fontId="17" fillId="0" borderId="6" xfId="0" applyNumberFormat="1" applyFont="1" applyFill="1" applyBorder="1" applyAlignment="1" applyProtection="1">
      <alignment horizontal="center" textRotation="90" wrapText="1"/>
    </xf>
    <xf numFmtId="0" fontId="17" fillId="0" borderId="1" xfId="0" applyNumberFormat="1" applyFont="1" applyFill="1" applyBorder="1" applyAlignment="1" applyProtection="1">
      <alignment horizontal="center" textRotation="90"/>
    </xf>
    <xf numFmtId="0" fontId="17" fillId="0" borderId="6" xfId="0" applyNumberFormat="1" applyFont="1" applyFill="1" applyBorder="1" applyAlignment="1" applyProtection="1">
      <alignment horizontal="center" textRotation="90"/>
    </xf>
    <xf numFmtId="0" fontId="3" fillId="0" borderId="46" xfId="0" applyNumberFormat="1" applyFont="1" applyFill="1" applyBorder="1" applyAlignment="1" applyProtection="1">
      <alignment horizontal="center" vertical="center" textRotation="90"/>
    </xf>
    <xf numFmtId="0" fontId="3" fillId="0" borderId="31" xfId="0" applyNumberFormat="1" applyFont="1" applyFill="1" applyBorder="1" applyAlignment="1" applyProtection="1">
      <alignment horizontal="center" vertical="center" textRotation="90"/>
    </xf>
    <xf numFmtId="0" fontId="3" fillId="0" borderId="32" xfId="0" applyNumberFormat="1" applyFont="1" applyFill="1" applyBorder="1" applyAlignment="1" applyProtection="1">
      <alignment horizontal="center" vertical="center" textRotation="90"/>
    </xf>
    <xf numFmtId="0" fontId="3" fillId="0" borderId="49" xfId="0" applyNumberFormat="1" applyFont="1" applyFill="1" applyBorder="1" applyAlignment="1" applyProtection="1">
      <alignment horizontal="center" vertical="center" textRotation="90"/>
    </xf>
    <xf numFmtId="0" fontId="3" fillId="0" borderId="46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49" xfId="0" applyNumberFormat="1" applyFont="1" applyFill="1" applyBorder="1" applyAlignment="1" applyProtection="1">
      <alignment horizontal="center" vertical="center" wrapText="1"/>
    </xf>
    <xf numFmtId="0" fontId="4" fillId="8" borderId="28" xfId="0" applyNumberFormat="1" applyFont="1" applyFill="1" applyBorder="1" applyAlignment="1" applyProtection="1">
      <alignment horizontal="center" textRotation="90" wrapText="1"/>
    </xf>
    <xf numFmtId="0" fontId="4" fillId="8" borderId="55" xfId="0" applyNumberFormat="1" applyFont="1" applyFill="1" applyBorder="1" applyAlignment="1" applyProtection="1">
      <alignment horizontal="center" textRotation="90" wrapText="1"/>
    </xf>
    <xf numFmtId="0" fontId="4" fillId="8" borderId="50" xfId="0" applyNumberFormat="1" applyFont="1" applyFill="1" applyBorder="1" applyAlignment="1" applyProtection="1">
      <alignment horizontal="center" textRotation="90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1"/>
  <sheetViews>
    <sheetView tabSelected="1" view="pageBreakPreview" zoomScale="89" zoomScaleNormal="100" zoomScaleSheetLayoutView="89" workbookViewId="0">
      <pane xSplit="15" ySplit="6" topLeftCell="P7" activePane="bottomRight" state="frozen"/>
      <selection pane="topRight" activeCell="K1" sqref="K1"/>
      <selection pane="bottomLeft" activeCell="A7" sqref="A7"/>
      <selection pane="bottomRight" activeCell="R83" sqref="R83"/>
    </sheetView>
  </sheetViews>
  <sheetFormatPr defaultRowHeight="15.75" thickBottom="1" outlineLevelCol="1" x14ac:dyDescent="0.3"/>
  <cols>
    <col min="1" max="1" width="8" customWidth="1"/>
    <col min="2" max="2" width="21" customWidth="1"/>
    <col min="3" max="3" width="4.5703125" customWidth="1" outlineLevel="1"/>
    <col min="4" max="4" width="4.7109375" customWidth="1" outlineLevel="1"/>
    <col min="5" max="5" width="5.85546875" customWidth="1" outlineLevel="1"/>
    <col min="6" max="6" width="5.140625" customWidth="1" outlineLevel="1"/>
    <col min="7" max="7" width="2.42578125" customWidth="1" outlineLevel="1"/>
    <col min="8" max="8" width="2.85546875" customWidth="1" outlineLevel="1"/>
    <col min="9" max="9" width="4" customWidth="1" outlineLevel="1"/>
    <col min="10" max="10" width="4.42578125" customWidth="1" outlineLevel="1"/>
    <col min="11" max="11" width="4.85546875" customWidth="1" outlineLevel="1"/>
    <col min="12" max="12" width="4" customWidth="1" outlineLevel="1"/>
    <col min="13" max="13" width="5.85546875" customWidth="1" outlineLevel="1"/>
    <col min="14" max="14" width="4.85546875" customWidth="1" outlineLevel="1"/>
    <col min="15" max="15" width="4.42578125" customWidth="1" outlineLevel="1"/>
    <col min="16" max="16" width="3.42578125" customWidth="1" outlineLevel="1"/>
    <col min="17" max="17" width="3.42578125" style="133" customWidth="1" outlineLevel="1"/>
    <col min="18" max="18" width="3.85546875" style="133" customWidth="1"/>
    <col min="19" max="19" width="3.85546875" customWidth="1"/>
    <col min="20" max="20" width="5" customWidth="1"/>
    <col min="21" max="22" width="3.7109375" customWidth="1"/>
    <col min="23" max="24" width="3.140625" customWidth="1"/>
    <col min="25" max="25" width="3.7109375" customWidth="1"/>
    <col min="26" max="26" width="2.85546875" customWidth="1"/>
    <col min="27" max="27" width="3.42578125" customWidth="1"/>
    <col min="28" max="28" width="2.85546875" customWidth="1"/>
    <col min="29" max="29" width="5" style="132" customWidth="1"/>
    <col min="30" max="30" width="3.85546875" style="132" customWidth="1"/>
    <col min="31" max="31" width="5.42578125" customWidth="1"/>
    <col min="32" max="32" width="3.7109375" customWidth="1"/>
    <col min="33" max="33" width="2.85546875" customWidth="1"/>
    <col min="34" max="34" width="3.7109375" customWidth="1"/>
    <col min="35" max="36" width="3.42578125" customWidth="1"/>
    <col min="37" max="37" width="3.140625" customWidth="1"/>
    <col min="38" max="38" width="3.28515625" customWidth="1"/>
    <col min="39" max="39" width="3.28515625" hidden="1" customWidth="1"/>
    <col min="40" max="40" width="4.140625" hidden="1" customWidth="1"/>
    <col min="41" max="41" width="4.140625" style="16" customWidth="1"/>
    <col min="42" max="42" width="4.140625" style="134" customWidth="1"/>
    <col min="43" max="43" width="4.140625" style="132" customWidth="1"/>
    <col min="44" max="44" width="3.5703125" style="132" customWidth="1"/>
    <col min="45" max="46" width="3.5703125" customWidth="1"/>
    <col min="47" max="48" width="3.85546875" customWidth="1"/>
    <col min="49" max="50" width="3.28515625" customWidth="1"/>
    <col min="51" max="51" width="2.85546875" customWidth="1"/>
    <col min="52" max="52" width="3.42578125" customWidth="1"/>
    <col min="53" max="54" width="3.85546875" customWidth="1"/>
    <col min="55" max="55" width="3.85546875" style="132" customWidth="1"/>
    <col min="56" max="56" width="4" style="132" bestFit="1" customWidth="1"/>
    <col min="57" max="58" width="3.7109375" customWidth="1"/>
    <col min="59" max="59" width="3.85546875" customWidth="1"/>
    <col min="60" max="62" width="3.28515625" customWidth="1"/>
    <col min="63" max="63" width="3.7109375" customWidth="1"/>
    <col min="64" max="64" width="3.85546875" customWidth="1"/>
    <col min="65" max="65" width="3.7109375" customWidth="1"/>
    <col min="66" max="66" width="3.5703125" customWidth="1"/>
    <col min="67" max="67" width="3.5703125" style="136" customWidth="1"/>
    <col min="68" max="68" width="3.7109375" style="136" customWidth="1"/>
    <col min="69" max="69" width="3.7109375" customWidth="1"/>
    <col min="70" max="72" width="3.85546875" customWidth="1"/>
    <col min="73" max="74" width="3.140625" customWidth="1"/>
    <col min="75" max="75" width="3.85546875" customWidth="1"/>
    <col min="76" max="76" width="3.28515625" customWidth="1"/>
    <col min="77" max="77" width="3.5703125" customWidth="1"/>
    <col min="78" max="78" width="3.7109375" customWidth="1"/>
    <col min="79" max="79" width="4.28515625" style="137" customWidth="1"/>
    <col min="80" max="80" width="4" style="137" customWidth="1"/>
    <col min="81" max="81" width="3.5703125" customWidth="1"/>
    <col min="82" max="84" width="4.28515625" customWidth="1"/>
    <col min="85" max="86" width="3.42578125" customWidth="1"/>
    <col min="87" max="87" width="4.28515625" customWidth="1"/>
    <col min="88" max="88" width="3.140625" customWidth="1"/>
    <col min="89" max="89" width="3.5703125" customWidth="1"/>
    <col min="90" max="90" width="3.7109375" customWidth="1"/>
  </cols>
  <sheetData>
    <row r="1" spans="1:90" ht="16.5" thickBot="1" x14ac:dyDescent="0.3">
      <c r="A1" s="336" t="s">
        <v>191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</row>
    <row r="2" spans="1:90" ht="15.75" customHeight="1" x14ac:dyDescent="0.25">
      <c r="A2" s="345" t="s">
        <v>0</v>
      </c>
      <c r="B2" s="347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50"/>
      <c r="Q2" s="338" t="s">
        <v>54</v>
      </c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40"/>
    </row>
    <row r="3" spans="1:90" ht="20.25" customHeight="1" thickBot="1" x14ac:dyDescent="0.3">
      <c r="A3" s="345"/>
      <c r="B3" s="347"/>
      <c r="C3" s="355" t="s">
        <v>172</v>
      </c>
      <c r="D3" s="353" t="s">
        <v>4</v>
      </c>
      <c r="E3" s="353"/>
      <c r="F3" s="353"/>
      <c r="G3" s="353"/>
      <c r="H3" s="353"/>
      <c r="I3" s="353"/>
      <c r="J3" s="353"/>
      <c r="K3" s="353"/>
      <c r="L3" s="351" t="s">
        <v>5</v>
      </c>
      <c r="M3" s="351" t="s">
        <v>55</v>
      </c>
      <c r="N3" s="354" t="s">
        <v>53</v>
      </c>
      <c r="O3" s="354"/>
      <c r="P3" s="357" t="s">
        <v>6</v>
      </c>
      <c r="Q3" s="341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3"/>
    </row>
    <row r="4" spans="1:90" ht="14.25" customHeight="1" thickBot="1" x14ac:dyDescent="0.3">
      <c r="A4" s="345"/>
      <c r="B4" s="347"/>
      <c r="C4" s="355"/>
      <c r="D4" s="353" t="s">
        <v>7</v>
      </c>
      <c r="E4" s="353"/>
      <c r="F4" s="353"/>
      <c r="G4" s="353"/>
      <c r="H4" s="353"/>
      <c r="I4" s="353"/>
      <c r="J4" s="353"/>
      <c r="K4" s="360" t="s">
        <v>52</v>
      </c>
      <c r="L4" s="351"/>
      <c r="M4" s="351"/>
      <c r="N4" s="354"/>
      <c r="O4" s="354"/>
      <c r="P4" s="357"/>
      <c r="Q4" s="323" t="s">
        <v>63</v>
      </c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5"/>
      <c r="AQ4" s="315"/>
      <c r="AR4" s="321" t="s">
        <v>179</v>
      </c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2"/>
      <c r="BO4" s="316"/>
      <c r="BP4" s="329" t="s">
        <v>180</v>
      </c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30"/>
    </row>
    <row r="5" spans="1:90" ht="12" customHeight="1" thickBot="1" x14ac:dyDescent="0.3">
      <c r="A5" s="345"/>
      <c r="B5" s="347"/>
      <c r="C5" s="355"/>
      <c r="D5" s="355" t="s">
        <v>3</v>
      </c>
      <c r="E5" s="349" t="s">
        <v>8</v>
      </c>
      <c r="F5" s="349"/>
      <c r="G5" s="349"/>
      <c r="H5" s="349"/>
      <c r="I5" s="349"/>
      <c r="J5" s="349"/>
      <c r="K5" s="360"/>
      <c r="L5" s="351"/>
      <c r="M5" s="351"/>
      <c r="N5" s="354"/>
      <c r="O5" s="354"/>
      <c r="P5" s="358"/>
      <c r="Q5" s="317"/>
      <c r="R5" s="326" t="s">
        <v>173</v>
      </c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176"/>
      <c r="AD5" s="326" t="s">
        <v>174</v>
      </c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204"/>
      <c r="AR5" s="333" t="s">
        <v>177</v>
      </c>
      <c r="AS5" s="319"/>
      <c r="AT5" s="319"/>
      <c r="AU5" s="319"/>
      <c r="AV5" s="319"/>
      <c r="AW5" s="319"/>
      <c r="AX5" s="319"/>
      <c r="AY5" s="319"/>
      <c r="AZ5" s="319"/>
      <c r="BA5" s="319"/>
      <c r="BB5" s="320"/>
      <c r="BC5" s="152"/>
      <c r="BD5" s="318" t="s">
        <v>178</v>
      </c>
      <c r="BE5" s="319"/>
      <c r="BF5" s="319"/>
      <c r="BG5" s="319"/>
      <c r="BH5" s="319"/>
      <c r="BI5" s="319"/>
      <c r="BJ5" s="319"/>
      <c r="BK5" s="319"/>
      <c r="BL5" s="319"/>
      <c r="BM5" s="319"/>
      <c r="BN5" s="320"/>
      <c r="BO5" s="152"/>
      <c r="BP5" s="344" t="s">
        <v>181</v>
      </c>
      <c r="BQ5" s="344"/>
      <c r="BR5" s="344"/>
      <c r="BS5" s="344"/>
      <c r="BT5" s="344"/>
      <c r="BU5" s="344"/>
      <c r="BV5" s="344"/>
      <c r="BW5" s="331"/>
      <c r="BX5" s="331"/>
      <c r="BY5" s="331"/>
      <c r="BZ5" s="332"/>
      <c r="CA5" s="327" t="s">
        <v>172</v>
      </c>
      <c r="CB5" s="331" t="s">
        <v>182</v>
      </c>
      <c r="CC5" s="331"/>
      <c r="CD5" s="331"/>
      <c r="CE5" s="331"/>
      <c r="CF5" s="331"/>
      <c r="CG5" s="331"/>
      <c r="CH5" s="331"/>
      <c r="CI5" s="331"/>
      <c r="CJ5" s="331"/>
      <c r="CK5" s="331"/>
      <c r="CL5" s="332"/>
    </row>
    <row r="6" spans="1:90" ht="48.75" customHeight="1" thickBot="1" x14ac:dyDescent="0.3">
      <c r="A6" s="346"/>
      <c r="B6" s="348"/>
      <c r="C6" s="356"/>
      <c r="D6" s="356"/>
      <c r="E6" s="234" t="s">
        <v>58</v>
      </c>
      <c r="F6" s="234" t="s">
        <v>175</v>
      </c>
      <c r="G6" s="234" t="s">
        <v>59</v>
      </c>
      <c r="H6" s="235" t="s">
        <v>60</v>
      </c>
      <c r="I6" s="234" t="s">
        <v>45</v>
      </c>
      <c r="J6" s="306" t="s">
        <v>213</v>
      </c>
      <c r="K6" s="361"/>
      <c r="L6" s="352"/>
      <c r="M6" s="352"/>
      <c r="N6" s="236" t="s">
        <v>117</v>
      </c>
      <c r="O6" s="236" t="s">
        <v>118</v>
      </c>
      <c r="P6" s="359"/>
      <c r="Q6" s="237" t="s">
        <v>172</v>
      </c>
      <c r="R6" s="238" t="s">
        <v>3</v>
      </c>
      <c r="S6" s="239" t="s">
        <v>58</v>
      </c>
      <c r="T6" s="240" t="s">
        <v>167</v>
      </c>
      <c r="U6" s="240" t="s">
        <v>59</v>
      </c>
      <c r="V6" s="240" t="s">
        <v>60</v>
      </c>
      <c r="W6" s="241" t="s">
        <v>46</v>
      </c>
      <c r="X6" s="306" t="s">
        <v>213</v>
      </c>
      <c r="Y6" s="241" t="s">
        <v>52</v>
      </c>
      <c r="Z6" s="242" t="s">
        <v>176</v>
      </c>
      <c r="AA6" s="243" t="s">
        <v>117</v>
      </c>
      <c r="AB6" s="243" t="s">
        <v>118</v>
      </c>
      <c r="AC6" s="244" t="s">
        <v>172</v>
      </c>
      <c r="AD6" s="244" t="s">
        <v>3</v>
      </c>
      <c r="AE6" s="239" t="s">
        <v>120</v>
      </c>
      <c r="AF6" s="240" t="s">
        <v>167</v>
      </c>
      <c r="AG6" s="240" t="s">
        <v>59</v>
      </c>
      <c r="AH6" s="240" t="s">
        <v>60</v>
      </c>
      <c r="AI6" s="241" t="s">
        <v>46</v>
      </c>
      <c r="AJ6" s="306" t="s">
        <v>213</v>
      </c>
      <c r="AK6" s="241" t="s">
        <v>52</v>
      </c>
      <c r="AL6" s="242" t="s">
        <v>176</v>
      </c>
      <c r="AM6" s="243" t="s">
        <v>51</v>
      </c>
      <c r="AN6" s="243" t="s">
        <v>118</v>
      </c>
      <c r="AO6" s="243" t="s">
        <v>117</v>
      </c>
      <c r="AP6" s="243" t="s">
        <v>118</v>
      </c>
      <c r="AQ6" s="245" t="s">
        <v>172</v>
      </c>
      <c r="AR6" s="217" t="s">
        <v>3</v>
      </c>
      <c r="AS6" s="246" t="s">
        <v>120</v>
      </c>
      <c r="AT6" s="247" t="s">
        <v>168</v>
      </c>
      <c r="AU6" s="248" t="s">
        <v>59</v>
      </c>
      <c r="AV6" s="248" t="s">
        <v>60</v>
      </c>
      <c r="AW6" s="249" t="s">
        <v>46</v>
      </c>
      <c r="AX6" s="249" t="s">
        <v>171</v>
      </c>
      <c r="AY6" s="249" t="s">
        <v>52</v>
      </c>
      <c r="AZ6" s="250" t="s">
        <v>176</v>
      </c>
      <c r="BA6" s="251" t="s">
        <v>51</v>
      </c>
      <c r="BB6" s="252" t="s">
        <v>118</v>
      </c>
      <c r="BC6" s="253" t="s">
        <v>172</v>
      </c>
      <c r="BD6" s="254" t="s">
        <v>3</v>
      </c>
      <c r="BE6" s="246" t="s">
        <v>120</v>
      </c>
      <c r="BF6" s="248" t="s">
        <v>167</v>
      </c>
      <c r="BG6" s="248" t="s">
        <v>59</v>
      </c>
      <c r="BH6" s="249" t="s">
        <v>60</v>
      </c>
      <c r="BI6" s="249" t="s">
        <v>45</v>
      </c>
      <c r="BJ6" s="249" t="s">
        <v>171</v>
      </c>
      <c r="BK6" s="249" t="s">
        <v>52</v>
      </c>
      <c r="BL6" s="250" t="s">
        <v>176</v>
      </c>
      <c r="BM6" s="251" t="s">
        <v>51</v>
      </c>
      <c r="BN6" s="252" t="s">
        <v>118</v>
      </c>
      <c r="BO6" s="253" t="s">
        <v>172</v>
      </c>
      <c r="BP6" s="245" t="s">
        <v>3</v>
      </c>
      <c r="BQ6" s="255" t="s">
        <v>120</v>
      </c>
      <c r="BR6" s="256" t="s">
        <v>167</v>
      </c>
      <c r="BS6" s="256" t="s">
        <v>59</v>
      </c>
      <c r="BT6" s="256" t="s">
        <v>60</v>
      </c>
      <c r="BU6" s="257" t="s">
        <v>46</v>
      </c>
      <c r="BV6" s="258" t="s">
        <v>171</v>
      </c>
      <c r="BW6" s="259" t="s">
        <v>52</v>
      </c>
      <c r="BX6" s="250" t="s">
        <v>176</v>
      </c>
      <c r="BY6" s="251" t="s">
        <v>51</v>
      </c>
      <c r="BZ6" s="252" t="s">
        <v>118</v>
      </c>
      <c r="CA6" s="328"/>
      <c r="CB6" s="217" t="s">
        <v>3</v>
      </c>
      <c r="CC6" s="246" t="s">
        <v>120</v>
      </c>
      <c r="CD6" s="248" t="s">
        <v>167</v>
      </c>
      <c r="CE6" s="248" t="s">
        <v>59</v>
      </c>
      <c r="CF6" s="248" t="s">
        <v>60</v>
      </c>
      <c r="CG6" s="249" t="s">
        <v>46</v>
      </c>
      <c r="CH6" s="249" t="s">
        <v>171</v>
      </c>
      <c r="CI6" s="249" t="s">
        <v>52</v>
      </c>
      <c r="CJ6" s="250" t="s">
        <v>176</v>
      </c>
      <c r="CK6" s="251" t="s">
        <v>51</v>
      </c>
      <c r="CL6" s="252" t="s">
        <v>118</v>
      </c>
    </row>
    <row r="7" spans="1:90" ht="26.25" customHeight="1" thickBot="1" x14ac:dyDescent="0.3">
      <c r="A7" s="266"/>
      <c r="B7" s="267" t="s">
        <v>9</v>
      </c>
      <c r="C7" s="268">
        <f t="shared" ref="C7:M7" si="0">C8+C24</f>
        <v>4464</v>
      </c>
      <c r="D7" s="268">
        <f>D8+D24</f>
        <v>3334</v>
      </c>
      <c r="E7" s="268">
        <f t="shared" si="0"/>
        <v>1524</v>
      </c>
      <c r="F7" s="268">
        <f t="shared" si="0"/>
        <v>1588</v>
      </c>
      <c r="G7" s="268">
        <f t="shared" si="0"/>
        <v>28</v>
      </c>
      <c r="H7" s="268">
        <f t="shared" si="0"/>
        <v>37</v>
      </c>
      <c r="I7" s="268">
        <f t="shared" si="0"/>
        <v>168</v>
      </c>
      <c r="J7" s="268">
        <f t="shared" si="0"/>
        <v>51</v>
      </c>
      <c r="K7" s="268">
        <f t="shared" si="0"/>
        <v>432</v>
      </c>
      <c r="L7" s="268">
        <f t="shared" si="0"/>
        <v>42</v>
      </c>
      <c r="M7" s="268">
        <f t="shared" si="0"/>
        <v>936</v>
      </c>
      <c r="N7" s="268"/>
      <c r="O7" s="268">
        <f t="shared" ref="O7:W7" si="1">O8+O24</f>
        <v>450</v>
      </c>
      <c r="P7" s="268">
        <f t="shared" si="1"/>
        <v>216</v>
      </c>
      <c r="Q7" s="268">
        <f t="shared" si="1"/>
        <v>612</v>
      </c>
      <c r="R7" s="268">
        <f t="shared" si="1"/>
        <v>612</v>
      </c>
      <c r="S7" s="268">
        <f t="shared" si="1"/>
        <v>260</v>
      </c>
      <c r="T7" s="268">
        <f t="shared" si="1"/>
        <v>297</v>
      </c>
      <c r="U7" s="268">
        <f t="shared" si="1"/>
        <v>10</v>
      </c>
      <c r="V7" s="268">
        <f t="shared" si="1"/>
        <v>11</v>
      </c>
      <c r="W7" s="268">
        <f t="shared" si="1"/>
        <v>20</v>
      </c>
      <c r="X7" s="268"/>
      <c r="Y7" s="268">
        <f>Y8+Y24</f>
        <v>0</v>
      </c>
      <c r="Z7" s="268">
        <f>Z8+Z24</f>
        <v>0</v>
      </c>
      <c r="AA7" s="268"/>
      <c r="AB7" s="268">
        <f t="shared" ref="AB7:AN7" si="2">AB8+AB24</f>
        <v>0</v>
      </c>
      <c r="AC7" s="268">
        <f t="shared" si="2"/>
        <v>900</v>
      </c>
      <c r="AD7" s="268">
        <f t="shared" si="2"/>
        <v>792</v>
      </c>
      <c r="AE7" s="268">
        <f t="shared" si="2"/>
        <v>351</v>
      </c>
      <c r="AF7" s="268">
        <f t="shared" si="2"/>
        <v>374</v>
      </c>
      <c r="AG7" s="268">
        <f t="shared" si="2"/>
        <v>6</v>
      </c>
      <c r="AH7" s="268">
        <f t="shared" si="2"/>
        <v>16</v>
      </c>
      <c r="AI7" s="268">
        <f t="shared" si="2"/>
        <v>28</v>
      </c>
      <c r="AJ7" s="268">
        <f t="shared" si="2"/>
        <v>17</v>
      </c>
      <c r="AK7" s="268">
        <f t="shared" si="2"/>
        <v>0</v>
      </c>
      <c r="AL7" s="268">
        <f t="shared" si="2"/>
        <v>0</v>
      </c>
      <c r="AM7" s="268" t="e">
        <f t="shared" si="2"/>
        <v>#VALUE!</v>
      </c>
      <c r="AN7" s="268">
        <f t="shared" si="2"/>
        <v>108</v>
      </c>
      <c r="AO7" s="268"/>
      <c r="AP7" s="268">
        <f t="shared" ref="AP7:AV7" si="3">AP8+AP24</f>
        <v>108</v>
      </c>
      <c r="AQ7" s="268">
        <f t="shared" si="3"/>
        <v>612</v>
      </c>
      <c r="AR7" s="268">
        <f t="shared" si="3"/>
        <v>584</v>
      </c>
      <c r="AS7" s="268">
        <f t="shared" si="3"/>
        <v>286</v>
      </c>
      <c r="AT7" s="268">
        <f t="shared" si="3"/>
        <v>262</v>
      </c>
      <c r="AU7" s="268">
        <f t="shared" si="3"/>
        <v>2</v>
      </c>
      <c r="AV7" s="268">
        <f t="shared" si="3"/>
        <v>4</v>
      </c>
      <c r="AW7" s="268">
        <f>AX8+AW24</f>
        <v>30</v>
      </c>
      <c r="AX7" s="268">
        <v>0</v>
      </c>
      <c r="AY7" s="268">
        <f>AY8+AY24</f>
        <v>0</v>
      </c>
      <c r="AZ7" s="268">
        <f>AZ8+AZ24</f>
        <v>10</v>
      </c>
      <c r="BA7" s="268"/>
      <c r="BB7" s="268">
        <f t="shared" ref="BB7:BL7" si="4">BB8+BB24</f>
        <v>18</v>
      </c>
      <c r="BC7" s="268">
        <f t="shared" si="4"/>
        <v>864</v>
      </c>
      <c r="BD7" s="268">
        <f t="shared" si="4"/>
        <v>626</v>
      </c>
      <c r="BE7" s="268">
        <f t="shared" si="4"/>
        <v>275</v>
      </c>
      <c r="BF7" s="268">
        <f t="shared" si="4"/>
        <v>307</v>
      </c>
      <c r="BG7" s="268">
        <f t="shared" si="4"/>
        <v>8</v>
      </c>
      <c r="BH7" s="268">
        <f t="shared" si="4"/>
        <v>6</v>
      </c>
      <c r="BI7" s="268">
        <f t="shared" si="4"/>
        <v>30</v>
      </c>
      <c r="BJ7" s="268">
        <f t="shared" si="4"/>
        <v>0</v>
      </c>
      <c r="BK7" s="268">
        <f t="shared" si="4"/>
        <v>180</v>
      </c>
      <c r="BL7" s="268">
        <f t="shared" si="4"/>
        <v>16</v>
      </c>
      <c r="BM7" s="268"/>
      <c r="BN7" s="268">
        <f t="shared" ref="BN7:BX7" si="5">BN8+BN24</f>
        <v>42</v>
      </c>
      <c r="BO7" s="268">
        <f t="shared" si="5"/>
        <v>612</v>
      </c>
      <c r="BP7" s="268">
        <f t="shared" si="5"/>
        <v>504</v>
      </c>
      <c r="BQ7" s="268">
        <f t="shared" si="5"/>
        <v>224</v>
      </c>
      <c r="BR7" s="268">
        <f t="shared" si="5"/>
        <v>232</v>
      </c>
      <c r="BS7" s="268">
        <f t="shared" si="5"/>
        <v>16</v>
      </c>
      <c r="BT7" s="268">
        <f t="shared" si="5"/>
        <v>0</v>
      </c>
      <c r="BU7" s="268">
        <f t="shared" si="5"/>
        <v>38</v>
      </c>
      <c r="BV7" s="268">
        <f t="shared" si="5"/>
        <v>0</v>
      </c>
      <c r="BW7" s="268">
        <f t="shared" si="5"/>
        <v>72</v>
      </c>
      <c r="BX7" s="268">
        <f t="shared" si="5"/>
        <v>6</v>
      </c>
      <c r="BY7" s="268"/>
      <c r="BZ7" s="268">
        <f t="shared" ref="BZ7:CJ7" si="6">BZ8+BZ24</f>
        <v>30</v>
      </c>
      <c r="CA7" s="268">
        <f t="shared" si="6"/>
        <v>864</v>
      </c>
      <c r="CB7" s="268">
        <f t="shared" si="6"/>
        <v>278</v>
      </c>
      <c r="CC7" s="268">
        <f t="shared" si="6"/>
        <v>126</v>
      </c>
      <c r="CD7" s="268">
        <f t="shared" si="6"/>
        <v>118</v>
      </c>
      <c r="CE7" s="268">
        <f t="shared" si="6"/>
        <v>2</v>
      </c>
      <c r="CF7" s="268">
        <f t="shared" si="6"/>
        <v>0</v>
      </c>
      <c r="CG7" s="268">
        <f t="shared" si="6"/>
        <v>22</v>
      </c>
      <c r="CH7" s="268">
        <f t="shared" si="6"/>
        <v>0</v>
      </c>
      <c r="CI7" s="268">
        <f t="shared" si="6"/>
        <v>180</v>
      </c>
      <c r="CJ7" s="268">
        <f t="shared" si="6"/>
        <v>10</v>
      </c>
      <c r="CK7" s="268"/>
      <c r="CL7" s="269">
        <f>CL8+CL24</f>
        <v>36</v>
      </c>
    </row>
    <row r="8" spans="1:90" ht="24.75" customHeight="1" thickBot="1" x14ac:dyDescent="0.3">
      <c r="A8" s="272" t="s">
        <v>198</v>
      </c>
      <c r="B8" s="273" t="s">
        <v>212</v>
      </c>
      <c r="C8" s="188">
        <f>+C9+C19+C23</f>
        <v>1512</v>
      </c>
      <c r="D8" s="188">
        <f>D9+D19+D23</f>
        <v>1404</v>
      </c>
      <c r="E8" s="188">
        <f t="shared" ref="E8:M8" si="7">E9+E19+E23</f>
        <v>613</v>
      </c>
      <c r="F8" s="188">
        <f t="shared" si="7"/>
        <v>669</v>
      </c>
      <c r="G8" s="188">
        <f t="shared" si="7"/>
        <v>16</v>
      </c>
      <c r="H8" s="188">
        <f t="shared" si="7"/>
        <v>27</v>
      </c>
      <c r="I8" s="188">
        <f t="shared" si="7"/>
        <v>48</v>
      </c>
      <c r="J8" s="188">
        <f t="shared" si="7"/>
        <v>31</v>
      </c>
      <c r="K8" s="188">
        <f t="shared" si="7"/>
        <v>0</v>
      </c>
      <c r="L8" s="188">
        <f t="shared" si="7"/>
        <v>0</v>
      </c>
      <c r="M8" s="188">
        <f t="shared" si="7"/>
        <v>0</v>
      </c>
      <c r="N8" s="188"/>
      <c r="O8" s="188">
        <f t="shared" ref="O8:Z8" si="8">O9+O19+O23</f>
        <v>108</v>
      </c>
      <c r="P8" s="188">
        <f t="shared" si="8"/>
        <v>0</v>
      </c>
      <c r="Q8" s="188">
        <f t="shared" si="8"/>
        <v>612</v>
      </c>
      <c r="R8" s="188">
        <f t="shared" si="8"/>
        <v>612</v>
      </c>
      <c r="S8" s="188">
        <f t="shared" si="8"/>
        <v>260</v>
      </c>
      <c r="T8" s="188">
        <f t="shared" si="8"/>
        <v>297</v>
      </c>
      <c r="U8" s="188">
        <f t="shared" si="8"/>
        <v>10</v>
      </c>
      <c r="V8" s="188">
        <f t="shared" si="8"/>
        <v>11</v>
      </c>
      <c r="W8" s="188">
        <f t="shared" si="8"/>
        <v>20</v>
      </c>
      <c r="X8" s="188">
        <f t="shared" si="8"/>
        <v>14</v>
      </c>
      <c r="Y8" s="188">
        <f t="shared" si="8"/>
        <v>0</v>
      </c>
      <c r="Z8" s="188">
        <f t="shared" si="8"/>
        <v>0</v>
      </c>
      <c r="AA8" s="188"/>
      <c r="AB8" s="188">
        <f t="shared" ref="AB8:AN8" si="9">AB9+AB19+AB23</f>
        <v>0</v>
      </c>
      <c r="AC8" s="188">
        <f t="shared" si="9"/>
        <v>900</v>
      </c>
      <c r="AD8" s="188">
        <f t="shared" si="9"/>
        <v>792</v>
      </c>
      <c r="AE8" s="188">
        <f t="shared" si="9"/>
        <v>351</v>
      </c>
      <c r="AF8" s="188">
        <f t="shared" si="9"/>
        <v>374</v>
      </c>
      <c r="AG8" s="188">
        <f t="shared" si="9"/>
        <v>6</v>
      </c>
      <c r="AH8" s="188">
        <f t="shared" si="9"/>
        <v>16</v>
      </c>
      <c r="AI8" s="188">
        <f t="shared" si="9"/>
        <v>28</v>
      </c>
      <c r="AJ8" s="188">
        <f t="shared" si="9"/>
        <v>17</v>
      </c>
      <c r="AK8" s="188">
        <f t="shared" si="9"/>
        <v>0</v>
      </c>
      <c r="AL8" s="188">
        <f t="shared" si="9"/>
        <v>0</v>
      </c>
      <c r="AM8" s="188" t="e">
        <f t="shared" si="9"/>
        <v>#VALUE!</v>
      </c>
      <c r="AN8" s="188">
        <f t="shared" si="9"/>
        <v>108</v>
      </c>
      <c r="AO8" s="188"/>
      <c r="AP8" s="188">
        <f t="shared" ref="AP8:CK8" si="10">AP9+AP19+AP23</f>
        <v>108</v>
      </c>
      <c r="AQ8" s="188">
        <f t="shared" si="10"/>
        <v>0</v>
      </c>
      <c r="AR8" s="188">
        <f t="shared" si="10"/>
        <v>0</v>
      </c>
      <c r="AS8" s="188">
        <f t="shared" si="10"/>
        <v>0</v>
      </c>
      <c r="AT8" s="188">
        <f t="shared" si="10"/>
        <v>0</v>
      </c>
      <c r="AU8" s="188">
        <f t="shared" si="10"/>
        <v>0</v>
      </c>
      <c r="AV8" s="188">
        <f t="shared" si="10"/>
        <v>0</v>
      </c>
      <c r="AW8" s="188">
        <f t="shared" si="10"/>
        <v>0</v>
      </c>
      <c r="AX8" s="188">
        <f t="shared" si="10"/>
        <v>0</v>
      </c>
      <c r="AY8" s="188">
        <f t="shared" si="10"/>
        <v>0</v>
      </c>
      <c r="AZ8" s="188">
        <f t="shared" si="10"/>
        <v>0</v>
      </c>
      <c r="BA8" s="188">
        <f t="shared" si="10"/>
        <v>0</v>
      </c>
      <c r="BB8" s="188">
        <f t="shared" si="10"/>
        <v>0</v>
      </c>
      <c r="BC8" s="188">
        <f t="shared" si="10"/>
        <v>0</v>
      </c>
      <c r="BD8" s="188">
        <f t="shared" si="10"/>
        <v>0</v>
      </c>
      <c r="BE8" s="188">
        <f t="shared" si="10"/>
        <v>0</v>
      </c>
      <c r="BF8" s="188">
        <f t="shared" si="10"/>
        <v>0</v>
      </c>
      <c r="BG8" s="188">
        <f t="shared" si="10"/>
        <v>0</v>
      </c>
      <c r="BH8" s="188">
        <f t="shared" si="10"/>
        <v>0</v>
      </c>
      <c r="BI8" s="188">
        <f t="shared" si="10"/>
        <v>0</v>
      </c>
      <c r="BJ8" s="188">
        <f t="shared" si="10"/>
        <v>0</v>
      </c>
      <c r="BK8" s="188">
        <f t="shared" si="10"/>
        <v>0</v>
      </c>
      <c r="BL8" s="188">
        <f t="shared" si="10"/>
        <v>0</v>
      </c>
      <c r="BM8" s="188">
        <f t="shared" si="10"/>
        <v>0</v>
      </c>
      <c r="BN8" s="188">
        <f t="shared" si="10"/>
        <v>0</v>
      </c>
      <c r="BO8" s="188">
        <f t="shared" si="10"/>
        <v>0</v>
      </c>
      <c r="BP8" s="188">
        <f t="shared" si="10"/>
        <v>0</v>
      </c>
      <c r="BQ8" s="188">
        <f t="shared" si="10"/>
        <v>0</v>
      </c>
      <c r="BR8" s="188">
        <f t="shared" si="10"/>
        <v>0</v>
      </c>
      <c r="BS8" s="188">
        <f t="shared" si="10"/>
        <v>0</v>
      </c>
      <c r="BT8" s="188">
        <f t="shared" si="10"/>
        <v>0</v>
      </c>
      <c r="BU8" s="188">
        <f t="shared" si="10"/>
        <v>0</v>
      </c>
      <c r="BV8" s="188">
        <f t="shared" si="10"/>
        <v>0</v>
      </c>
      <c r="BW8" s="188">
        <f t="shared" si="10"/>
        <v>0</v>
      </c>
      <c r="BX8" s="188">
        <f t="shared" si="10"/>
        <v>0</v>
      </c>
      <c r="BY8" s="188">
        <f t="shared" si="10"/>
        <v>0</v>
      </c>
      <c r="BZ8" s="188">
        <f t="shared" si="10"/>
        <v>0</v>
      </c>
      <c r="CA8" s="188">
        <f t="shared" si="10"/>
        <v>0</v>
      </c>
      <c r="CB8" s="188">
        <f t="shared" si="10"/>
        <v>0</v>
      </c>
      <c r="CC8" s="188">
        <f t="shared" si="10"/>
        <v>0</v>
      </c>
      <c r="CD8" s="188">
        <f t="shared" si="10"/>
        <v>0</v>
      </c>
      <c r="CE8" s="188">
        <f t="shared" si="10"/>
        <v>0</v>
      </c>
      <c r="CF8" s="188">
        <f t="shared" si="10"/>
        <v>0</v>
      </c>
      <c r="CG8" s="188">
        <f t="shared" si="10"/>
        <v>0</v>
      </c>
      <c r="CH8" s="188">
        <f t="shared" si="10"/>
        <v>0</v>
      </c>
      <c r="CI8" s="188">
        <f t="shared" si="10"/>
        <v>0</v>
      </c>
      <c r="CJ8" s="188">
        <f t="shared" si="10"/>
        <v>0</v>
      </c>
      <c r="CK8" s="188">
        <f t="shared" si="10"/>
        <v>0</v>
      </c>
      <c r="CL8" s="274">
        <f>+CL9+CL19+CL23</f>
        <v>0</v>
      </c>
    </row>
    <row r="9" spans="1:90" ht="12" customHeight="1" x14ac:dyDescent="0.25">
      <c r="A9" s="270"/>
      <c r="B9" s="271" t="s">
        <v>193</v>
      </c>
      <c r="C9" s="166">
        <f>C10+C11+C12+C13+C14+C15+C16+C17+C18</f>
        <v>949</v>
      </c>
      <c r="D9" s="166">
        <f t="shared" ref="D9:BO9" si="11">D10+D11+D12+D13+D14+D15+D16+D17+D18</f>
        <v>913</v>
      </c>
      <c r="E9" s="166">
        <f t="shared" si="11"/>
        <v>385</v>
      </c>
      <c r="F9" s="166">
        <f t="shared" si="11"/>
        <v>463</v>
      </c>
      <c r="G9" s="166">
        <f t="shared" si="11"/>
        <v>14</v>
      </c>
      <c r="H9" s="166">
        <f t="shared" si="11"/>
        <v>21</v>
      </c>
      <c r="I9" s="166">
        <f t="shared" si="11"/>
        <v>30</v>
      </c>
      <c r="J9" s="166">
        <f t="shared" si="11"/>
        <v>0</v>
      </c>
      <c r="K9" s="166">
        <f t="shared" si="11"/>
        <v>0</v>
      </c>
      <c r="L9" s="166">
        <f t="shared" si="11"/>
        <v>0</v>
      </c>
      <c r="M9" s="166">
        <f t="shared" si="11"/>
        <v>0</v>
      </c>
      <c r="N9" s="166"/>
      <c r="O9" s="166">
        <f t="shared" si="11"/>
        <v>36</v>
      </c>
      <c r="P9" s="166">
        <f t="shared" si="11"/>
        <v>0</v>
      </c>
      <c r="Q9" s="166">
        <f t="shared" si="11"/>
        <v>357</v>
      </c>
      <c r="R9" s="166">
        <f t="shared" si="11"/>
        <v>357</v>
      </c>
      <c r="S9" s="166">
        <f t="shared" si="11"/>
        <v>143</v>
      </c>
      <c r="T9" s="166">
        <f t="shared" si="11"/>
        <v>185</v>
      </c>
      <c r="U9" s="166">
        <f t="shared" si="11"/>
        <v>8</v>
      </c>
      <c r="V9" s="166">
        <f t="shared" si="11"/>
        <v>9</v>
      </c>
      <c r="W9" s="166">
        <f t="shared" si="11"/>
        <v>12</v>
      </c>
      <c r="X9" s="166">
        <f t="shared" si="11"/>
        <v>0</v>
      </c>
      <c r="Y9" s="166">
        <f t="shared" si="11"/>
        <v>0</v>
      </c>
      <c r="Z9" s="166">
        <f t="shared" si="11"/>
        <v>0</v>
      </c>
      <c r="AA9" s="166"/>
      <c r="AB9" s="166">
        <f t="shared" si="11"/>
        <v>0</v>
      </c>
      <c r="AC9" s="166">
        <f t="shared" si="11"/>
        <v>592</v>
      </c>
      <c r="AD9" s="166">
        <f t="shared" si="11"/>
        <v>556</v>
      </c>
      <c r="AE9" s="166">
        <f t="shared" si="11"/>
        <v>242</v>
      </c>
      <c r="AF9" s="166">
        <f t="shared" si="11"/>
        <v>278</v>
      </c>
      <c r="AG9" s="166">
        <f t="shared" si="11"/>
        <v>6</v>
      </c>
      <c r="AH9" s="166">
        <f t="shared" si="11"/>
        <v>12</v>
      </c>
      <c r="AI9" s="166">
        <f t="shared" si="11"/>
        <v>18</v>
      </c>
      <c r="AJ9" s="166">
        <f t="shared" si="11"/>
        <v>0</v>
      </c>
      <c r="AK9" s="166">
        <f t="shared" si="11"/>
        <v>0</v>
      </c>
      <c r="AL9" s="166">
        <f t="shared" si="11"/>
        <v>0</v>
      </c>
      <c r="AM9" s="166" t="e">
        <f t="shared" si="11"/>
        <v>#VALUE!</v>
      </c>
      <c r="AN9" s="166">
        <f t="shared" si="11"/>
        <v>36</v>
      </c>
      <c r="AO9" s="166"/>
      <c r="AP9" s="166">
        <f t="shared" si="11"/>
        <v>36</v>
      </c>
      <c r="AQ9" s="166">
        <f t="shared" si="11"/>
        <v>0</v>
      </c>
      <c r="AR9" s="166">
        <f t="shared" si="11"/>
        <v>0</v>
      </c>
      <c r="AS9" s="166">
        <f t="shared" si="11"/>
        <v>0</v>
      </c>
      <c r="AT9" s="166">
        <f t="shared" si="11"/>
        <v>0</v>
      </c>
      <c r="AU9" s="166">
        <f t="shared" si="11"/>
        <v>0</v>
      </c>
      <c r="AV9" s="166">
        <f t="shared" si="11"/>
        <v>0</v>
      </c>
      <c r="AW9" s="166">
        <f t="shared" si="11"/>
        <v>0</v>
      </c>
      <c r="AX9" s="166">
        <f t="shared" si="11"/>
        <v>0</v>
      </c>
      <c r="AY9" s="166">
        <f t="shared" si="11"/>
        <v>0</v>
      </c>
      <c r="AZ9" s="166">
        <f t="shared" si="11"/>
        <v>0</v>
      </c>
      <c r="BA9" s="166">
        <f t="shared" si="11"/>
        <v>0</v>
      </c>
      <c r="BB9" s="166">
        <f t="shared" si="11"/>
        <v>0</v>
      </c>
      <c r="BC9" s="166">
        <f t="shared" si="11"/>
        <v>0</v>
      </c>
      <c r="BD9" s="166">
        <f t="shared" si="11"/>
        <v>0</v>
      </c>
      <c r="BE9" s="166">
        <f t="shared" si="11"/>
        <v>0</v>
      </c>
      <c r="BF9" s="166">
        <f t="shared" si="11"/>
        <v>0</v>
      </c>
      <c r="BG9" s="166">
        <f t="shared" si="11"/>
        <v>0</v>
      </c>
      <c r="BH9" s="166">
        <f t="shared" si="11"/>
        <v>0</v>
      </c>
      <c r="BI9" s="166">
        <f t="shared" si="11"/>
        <v>0</v>
      </c>
      <c r="BJ9" s="166">
        <f t="shared" si="11"/>
        <v>0</v>
      </c>
      <c r="BK9" s="166">
        <f t="shared" si="11"/>
        <v>0</v>
      </c>
      <c r="BL9" s="166">
        <f t="shared" si="11"/>
        <v>0</v>
      </c>
      <c r="BM9" s="166">
        <f t="shared" si="11"/>
        <v>0</v>
      </c>
      <c r="BN9" s="166">
        <f t="shared" si="11"/>
        <v>0</v>
      </c>
      <c r="BO9" s="166">
        <f t="shared" si="11"/>
        <v>0</v>
      </c>
      <c r="BP9" s="166">
        <f t="shared" ref="BP9:CL9" si="12">BP10+BP11+BP12+BP13+BP14+BP15+BP16+BP17+BP18</f>
        <v>0</v>
      </c>
      <c r="BQ9" s="166">
        <f t="shared" si="12"/>
        <v>0</v>
      </c>
      <c r="BR9" s="166">
        <f t="shared" si="12"/>
        <v>0</v>
      </c>
      <c r="BS9" s="166">
        <f t="shared" si="12"/>
        <v>0</v>
      </c>
      <c r="BT9" s="166">
        <f t="shared" si="12"/>
        <v>0</v>
      </c>
      <c r="BU9" s="166">
        <f t="shared" si="12"/>
        <v>0</v>
      </c>
      <c r="BV9" s="166">
        <f t="shared" si="12"/>
        <v>0</v>
      </c>
      <c r="BW9" s="166">
        <f t="shared" si="12"/>
        <v>0</v>
      </c>
      <c r="BX9" s="166">
        <f t="shared" si="12"/>
        <v>0</v>
      </c>
      <c r="BY9" s="166">
        <f t="shared" si="12"/>
        <v>0</v>
      </c>
      <c r="BZ9" s="166">
        <f t="shared" si="12"/>
        <v>0</v>
      </c>
      <c r="CA9" s="166">
        <f t="shared" si="12"/>
        <v>0</v>
      </c>
      <c r="CB9" s="166">
        <f t="shared" si="12"/>
        <v>0</v>
      </c>
      <c r="CC9" s="166">
        <f t="shared" si="12"/>
        <v>0</v>
      </c>
      <c r="CD9" s="166">
        <f t="shared" si="12"/>
        <v>0</v>
      </c>
      <c r="CE9" s="166">
        <f t="shared" si="12"/>
        <v>0</v>
      </c>
      <c r="CF9" s="166">
        <f t="shared" si="12"/>
        <v>0</v>
      </c>
      <c r="CG9" s="166">
        <f t="shared" si="12"/>
        <v>0</v>
      </c>
      <c r="CH9" s="166">
        <f t="shared" si="12"/>
        <v>0</v>
      </c>
      <c r="CI9" s="166">
        <f t="shared" si="12"/>
        <v>0</v>
      </c>
      <c r="CJ9" s="166">
        <f t="shared" si="12"/>
        <v>0</v>
      </c>
      <c r="CK9" s="166">
        <f t="shared" si="12"/>
        <v>0</v>
      </c>
      <c r="CL9" s="166">
        <f t="shared" si="12"/>
        <v>0</v>
      </c>
    </row>
    <row r="10" spans="1:90" ht="12" customHeight="1" x14ac:dyDescent="0.25">
      <c r="A10" s="29" t="s">
        <v>199</v>
      </c>
      <c r="B10" s="62" t="s">
        <v>10</v>
      </c>
      <c r="C10" s="169">
        <f>D10+O10</f>
        <v>135</v>
      </c>
      <c r="D10" s="169">
        <v>117</v>
      </c>
      <c r="E10" s="300">
        <v>49</v>
      </c>
      <c r="F10" s="300">
        <v>62</v>
      </c>
      <c r="G10" s="301"/>
      <c r="H10" s="301"/>
      <c r="I10" s="301">
        <v>6</v>
      </c>
      <c r="J10" s="301"/>
      <c r="K10" s="140"/>
      <c r="L10" s="302"/>
      <c r="M10" s="303"/>
      <c r="N10" s="151" t="s">
        <v>64</v>
      </c>
      <c r="O10" s="151">
        <v>18</v>
      </c>
      <c r="P10" s="155"/>
      <c r="Q10" s="203">
        <f>R10+Z10</f>
        <v>51</v>
      </c>
      <c r="R10" s="203">
        <v>51</v>
      </c>
      <c r="S10" s="314">
        <v>19</v>
      </c>
      <c r="T10" s="305">
        <v>30</v>
      </c>
      <c r="U10" s="305"/>
      <c r="V10" s="305"/>
      <c r="W10" s="305">
        <v>2</v>
      </c>
      <c r="X10" s="305"/>
      <c r="Y10" s="140"/>
      <c r="Z10" s="142"/>
      <c r="AA10" s="151"/>
      <c r="AB10" s="151"/>
      <c r="AC10" s="181">
        <f>AD10+AL10+AP10</f>
        <v>102</v>
      </c>
      <c r="AD10" s="169">
        <v>66</v>
      </c>
      <c r="AE10" s="140">
        <v>30</v>
      </c>
      <c r="AF10" s="140">
        <v>32</v>
      </c>
      <c r="AG10" s="140"/>
      <c r="AH10" s="140"/>
      <c r="AI10" s="140">
        <v>4</v>
      </c>
      <c r="AJ10" s="140"/>
      <c r="AK10" s="140"/>
      <c r="AL10" s="142"/>
      <c r="AM10" s="213" t="s">
        <v>64</v>
      </c>
      <c r="AN10" s="213">
        <v>36</v>
      </c>
      <c r="AO10" s="151" t="s">
        <v>64</v>
      </c>
      <c r="AP10" s="151">
        <v>36</v>
      </c>
      <c r="AQ10" s="181">
        <v>0</v>
      </c>
      <c r="AR10" s="181">
        <v>0</v>
      </c>
      <c r="AS10" s="155"/>
      <c r="AT10" s="155"/>
      <c r="AU10" s="155"/>
      <c r="AV10" s="155"/>
      <c r="AW10" s="155"/>
      <c r="AX10" s="155"/>
      <c r="AY10" s="155"/>
      <c r="AZ10" s="156"/>
      <c r="BA10" s="151"/>
      <c r="BB10" s="158"/>
      <c r="BC10" s="169">
        <v>0</v>
      </c>
      <c r="BD10" s="169">
        <v>0</v>
      </c>
      <c r="BE10" s="155"/>
      <c r="BF10" s="155"/>
      <c r="BG10" s="155"/>
      <c r="BH10" s="155"/>
      <c r="BI10" s="155"/>
      <c r="BJ10" s="155"/>
      <c r="BK10" s="155"/>
      <c r="BL10" s="156"/>
      <c r="BM10" s="151"/>
      <c r="BN10" s="151"/>
      <c r="BO10" s="169">
        <v>0</v>
      </c>
      <c r="BP10" s="169">
        <v>0</v>
      </c>
      <c r="BQ10" s="155"/>
      <c r="BR10" s="155"/>
      <c r="BS10" s="155"/>
      <c r="BT10" s="155"/>
      <c r="BU10" s="155"/>
      <c r="BV10" s="155"/>
      <c r="BW10" s="155"/>
      <c r="BX10" s="156"/>
      <c r="BY10" s="151"/>
      <c r="BZ10" s="151"/>
      <c r="CA10" s="169">
        <v>0</v>
      </c>
      <c r="CB10" s="169">
        <v>0</v>
      </c>
      <c r="CC10" s="155"/>
      <c r="CD10" s="155"/>
      <c r="CE10" s="155"/>
      <c r="CF10" s="155"/>
      <c r="CG10" s="155"/>
      <c r="CH10" s="155"/>
      <c r="CI10" s="155"/>
      <c r="CJ10" s="156"/>
      <c r="CK10" s="151"/>
      <c r="CL10" s="151"/>
    </row>
    <row r="11" spans="1:90" ht="13.5" customHeight="1" x14ac:dyDescent="0.25">
      <c r="A11" s="29" t="s">
        <v>200</v>
      </c>
      <c r="B11" s="62" t="s">
        <v>11</v>
      </c>
      <c r="C11" s="169">
        <f t="shared" ref="C11:C14" si="13">D11+O11</f>
        <v>117</v>
      </c>
      <c r="D11" s="169">
        <v>117</v>
      </c>
      <c r="E11" s="153">
        <v>49</v>
      </c>
      <c r="F11" s="153">
        <v>62</v>
      </c>
      <c r="G11" s="154"/>
      <c r="H11" s="154">
        <v>2</v>
      </c>
      <c r="I11" s="154">
        <v>4</v>
      </c>
      <c r="J11" s="154"/>
      <c r="K11" s="155"/>
      <c r="L11" s="262"/>
      <c r="M11" s="304"/>
      <c r="N11" s="151" t="s">
        <v>57</v>
      </c>
      <c r="O11" s="151"/>
      <c r="P11" s="155"/>
      <c r="Q11" s="203">
        <f>R11+Z11</f>
        <v>51</v>
      </c>
      <c r="R11" s="203">
        <v>51</v>
      </c>
      <c r="S11" s="211">
        <v>19</v>
      </c>
      <c r="T11" s="12">
        <v>30</v>
      </c>
      <c r="U11" s="12"/>
      <c r="V11" s="12"/>
      <c r="W11" s="12">
        <v>2</v>
      </c>
      <c r="X11" s="12"/>
      <c r="Y11" s="155"/>
      <c r="Z11" s="156"/>
      <c r="AA11" s="151"/>
      <c r="AB11" s="151"/>
      <c r="AC11" s="181">
        <f t="shared" ref="AC11:AC13" si="14">AD11+AL11+AP11</f>
        <v>66</v>
      </c>
      <c r="AD11" s="169">
        <v>66</v>
      </c>
      <c r="AE11" s="155">
        <v>30</v>
      </c>
      <c r="AF11" s="155">
        <v>32</v>
      </c>
      <c r="AG11" s="155"/>
      <c r="AH11" s="155">
        <v>2</v>
      </c>
      <c r="AI11" s="155">
        <v>2</v>
      </c>
      <c r="AJ11" s="155"/>
      <c r="AK11" s="155"/>
      <c r="AL11" s="156"/>
      <c r="AM11" s="157"/>
      <c r="AN11" s="212"/>
      <c r="AO11" s="151" t="s">
        <v>57</v>
      </c>
      <c r="AP11" s="151"/>
      <c r="AQ11" s="181">
        <v>0</v>
      </c>
      <c r="AR11" s="169">
        <v>0</v>
      </c>
      <c r="AS11" s="155"/>
      <c r="AT11" s="155"/>
      <c r="AU11" s="155"/>
      <c r="AV11" s="155"/>
      <c r="AW11" s="155"/>
      <c r="AX11" s="155"/>
      <c r="AY11" s="155"/>
      <c r="AZ11" s="156"/>
      <c r="BA11" s="151"/>
      <c r="BB11" s="151"/>
      <c r="BC11" s="169">
        <v>0</v>
      </c>
      <c r="BD11" s="169">
        <v>0</v>
      </c>
      <c r="BE11" s="155"/>
      <c r="BF11" s="155"/>
      <c r="BG11" s="155"/>
      <c r="BH11" s="155"/>
      <c r="BI11" s="155"/>
      <c r="BJ11" s="155"/>
      <c r="BK11" s="155"/>
      <c r="BL11" s="156"/>
      <c r="BM11" s="151"/>
      <c r="BN11" s="158"/>
      <c r="BO11" s="169">
        <v>0</v>
      </c>
      <c r="BP11" s="169">
        <v>0</v>
      </c>
      <c r="BQ11" s="155"/>
      <c r="BR11" s="155"/>
      <c r="BS11" s="155"/>
      <c r="BT11" s="155"/>
      <c r="BU11" s="155"/>
      <c r="BV11" s="155"/>
      <c r="BW11" s="155"/>
      <c r="BX11" s="156"/>
      <c r="BY11" s="151"/>
      <c r="BZ11" s="151"/>
      <c r="CA11" s="169">
        <v>0</v>
      </c>
      <c r="CB11" s="169">
        <v>0</v>
      </c>
      <c r="CC11" s="155"/>
      <c r="CD11" s="155"/>
      <c r="CE11" s="155"/>
      <c r="CF11" s="155"/>
      <c r="CG11" s="155"/>
      <c r="CH11" s="155"/>
      <c r="CI11" s="155"/>
      <c r="CJ11" s="156"/>
      <c r="CK11" s="151"/>
      <c r="CL11" s="151"/>
    </row>
    <row r="12" spans="1:90" ht="13.5" customHeight="1" x14ac:dyDescent="0.25">
      <c r="A12" s="29" t="s">
        <v>201</v>
      </c>
      <c r="B12" s="62" t="s">
        <v>196</v>
      </c>
      <c r="C12" s="169">
        <f t="shared" si="13"/>
        <v>66</v>
      </c>
      <c r="D12" s="169">
        <v>66</v>
      </c>
      <c r="E12" s="153">
        <v>30</v>
      </c>
      <c r="F12" s="153">
        <v>34</v>
      </c>
      <c r="G12" s="154"/>
      <c r="H12" s="154"/>
      <c r="I12" s="154">
        <v>2</v>
      </c>
      <c r="J12" s="154"/>
      <c r="K12" s="155"/>
      <c r="L12" s="262"/>
      <c r="M12" s="304"/>
      <c r="N12" s="151" t="s">
        <v>57</v>
      </c>
      <c r="O12" s="151"/>
      <c r="P12" s="155"/>
      <c r="Q12" s="203">
        <f t="shared" ref="Q12:Q13" si="15">R12+Z12</f>
        <v>0</v>
      </c>
      <c r="R12" s="203"/>
      <c r="S12" s="211"/>
      <c r="T12" s="12"/>
      <c r="U12" s="12"/>
      <c r="V12" s="12"/>
      <c r="W12" s="12"/>
      <c r="X12" s="12"/>
      <c r="Y12" s="155"/>
      <c r="Z12" s="156"/>
      <c r="AA12" s="151"/>
      <c r="AB12" s="151"/>
      <c r="AC12" s="181">
        <f t="shared" si="14"/>
        <v>66</v>
      </c>
      <c r="AD12" s="169">
        <v>66</v>
      </c>
      <c r="AE12" s="155">
        <v>30</v>
      </c>
      <c r="AF12" s="155">
        <v>34</v>
      </c>
      <c r="AG12" s="155"/>
      <c r="AH12" s="155"/>
      <c r="AI12" s="155">
        <v>2</v>
      </c>
      <c r="AJ12" s="155"/>
      <c r="AK12" s="155"/>
      <c r="AL12" s="156"/>
      <c r="AM12" s="157"/>
      <c r="AN12" s="212"/>
      <c r="AO12" s="151" t="s">
        <v>57</v>
      </c>
      <c r="AP12" s="151"/>
      <c r="AQ12" s="181"/>
      <c r="AR12" s="169"/>
      <c r="AS12" s="155"/>
      <c r="AT12" s="155"/>
      <c r="AU12" s="155"/>
      <c r="AV12" s="155"/>
      <c r="AW12" s="155"/>
      <c r="AX12" s="155"/>
      <c r="AY12" s="155"/>
      <c r="AZ12" s="156"/>
      <c r="BA12" s="151"/>
      <c r="BB12" s="151"/>
      <c r="BC12" s="169"/>
      <c r="BD12" s="169"/>
      <c r="BE12" s="155"/>
      <c r="BF12" s="155"/>
      <c r="BG12" s="155"/>
      <c r="BH12" s="155"/>
      <c r="BI12" s="155"/>
      <c r="BJ12" s="155"/>
      <c r="BK12" s="155"/>
      <c r="BL12" s="156"/>
      <c r="BM12" s="151"/>
      <c r="BN12" s="158"/>
      <c r="BO12" s="169"/>
      <c r="BP12" s="169"/>
      <c r="BQ12" s="155"/>
      <c r="BR12" s="155"/>
      <c r="BS12" s="155"/>
      <c r="BT12" s="155"/>
      <c r="BU12" s="155"/>
      <c r="BV12" s="155"/>
      <c r="BW12" s="155"/>
      <c r="BX12" s="156"/>
      <c r="BY12" s="151"/>
      <c r="BZ12" s="151"/>
      <c r="CA12" s="169"/>
      <c r="CB12" s="169"/>
      <c r="CC12" s="155"/>
      <c r="CD12" s="155"/>
      <c r="CE12" s="155"/>
      <c r="CF12" s="155"/>
      <c r="CG12" s="155"/>
      <c r="CH12" s="155"/>
      <c r="CI12" s="155"/>
      <c r="CJ12" s="156"/>
      <c r="CK12" s="151"/>
      <c r="CL12" s="151"/>
    </row>
    <row r="13" spans="1:90" ht="12.75" customHeight="1" x14ac:dyDescent="0.25">
      <c r="A13" s="29" t="s">
        <v>202</v>
      </c>
      <c r="B13" s="62" t="s">
        <v>12</v>
      </c>
      <c r="C13" s="169">
        <f t="shared" si="13"/>
        <v>135</v>
      </c>
      <c r="D13" s="169">
        <v>117</v>
      </c>
      <c r="E13" s="153"/>
      <c r="F13" s="153">
        <v>113</v>
      </c>
      <c r="G13" s="154"/>
      <c r="H13" s="154"/>
      <c r="I13" s="154">
        <v>4</v>
      </c>
      <c r="J13" s="154"/>
      <c r="K13" s="155"/>
      <c r="L13" s="262"/>
      <c r="M13" s="304"/>
      <c r="N13" s="151" t="s">
        <v>64</v>
      </c>
      <c r="O13" s="151">
        <v>18</v>
      </c>
      <c r="P13" s="155"/>
      <c r="Q13" s="203">
        <f t="shared" si="15"/>
        <v>51</v>
      </c>
      <c r="R13" s="203">
        <v>51</v>
      </c>
      <c r="S13" s="211"/>
      <c r="T13" s="12">
        <v>49</v>
      </c>
      <c r="U13" s="12"/>
      <c r="V13" s="12"/>
      <c r="W13" s="12">
        <v>2</v>
      </c>
      <c r="X13" s="12"/>
      <c r="Y13" s="155"/>
      <c r="Z13" s="156"/>
      <c r="AA13" s="151"/>
      <c r="AB13" s="151"/>
      <c r="AC13" s="181">
        <f t="shared" si="14"/>
        <v>66</v>
      </c>
      <c r="AD13" s="169">
        <v>66</v>
      </c>
      <c r="AE13" s="155"/>
      <c r="AF13" s="155">
        <v>64</v>
      </c>
      <c r="AG13" s="155"/>
      <c r="AH13" s="155"/>
      <c r="AI13" s="155">
        <v>2</v>
      </c>
      <c r="AJ13" s="155"/>
      <c r="AK13" s="155"/>
      <c r="AL13" s="156"/>
      <c r="AM13" s="157"/>
      <c r="AN13" s="212"/>
      <c r="AO13" s="151" t="s">
        <v>57</v>
      </c>
      <c r="AP13" s="151"/>
      <c r="AQ13" s="181">
        <v>0</v>
      </c>
      <c r="AR13" s="169">
        <v>0</v>
      </c>
      <c r="AS13" s="155"/>
      <c r="AT13" s="155"/>
      <c r="AU13" s="155"/>
      <c r="AV13" s="155"/>
      <c r="AW13" s="155"/>
      <c r="AX13" s="155"/>
      <c r="AY13" s="155"/>
      <c r="AZ13" s="156"/>
      <c r="BA13" s="151"/>
      <c r="BB13" s="151"/>
      <c r="BC13" s="169">
        <v>0</v>
      </c>
      <c r="BD13" s="169">
        <v>0</v>
      </c>
      <c r="BE13" s="155"/>
      <c r="BF13" s="155"/>
      <c r="BG13" s="155"/>
      <c r="BH13" s="155"/>
      <c r="BI13" s="155"/>
      <c r="BJ13" s="155"/>
      <c r="BK13" s="155"/>
      <c r="BL13" s="156"/>
      <c r="BM13" s="151"/>
      <c r="BN13" s="158"/>
      <c r="BO13" s="169">
        <v>0</v>
      </c>
      <c r="BP13" s="169">
        <v>0</v>
      </c>
      <c r="BQ13" s="155"/>
      <c r="BR13" s="155"/>
      <c r="BS13" s="155"/>
      <c r="BT13" s="155"/>
      <c r="BU13" s="155"/>
      <c r="BV13" s="155"/>
      <c r="BW13" s="155"/>
      <c r="BX13" s="156"/>
      <c r="BY13" s="151"/>
      <c r="BZ13" s="158"/>
      <c r="CA13" s="169">
        <v>0</v>
      </c>
      <c r="CB13" s="169">
        <v>0</v>
      </c>
      <c r="CC13" s="155"/>
      <c r="CD13" s="155"/>
      <c r="CE13" s="155"/>
      <c r="CF13" s="155"/>
      <c r="CG13" s="155"/>
      <c r="CH13" s="155"/>
      <c r="CI13" s="155"/>
      <c r="CJ13" s="156"/>
      <c r="CK13" s="151"/>
      <c r="CL13" s="151"/>
    </row>
    <row r="14" spans="1:90" ht="11.25" customHeight="1" x14ac:dyDescent="0.25">
      <c r="A14" s="29" t="s">
        <v>203</v>
      </c>
      <c r="B14" s="62" t="s">
        <v>13</v>
      </c>
      <c r="C14" s="169">
        <f t="shared" si="13"/>
        <v>156</v>
      </c>
      <c r="D14" s="169">
        <v>156</v>
      </c>
      <c r="E14" s="153">
        <v>116</v>
      </c>
      <c r="F14" s="153">
        <v>18</v>
      </c>
      <c r="G14" s="154">
        <v>10</v>
      </c>
      <c r="H14" s="154">
        <v>8</v>
      </c>
      <c r="I14" s="154">
        <v>4</v>
      </c>
      <c r="J14" s="154"/>
      <c r="K14" s="155"/>
      <c r="L14" s="262"/>
      <c r="M14" s="304"/>
      <c r="N14" s="308" t="s">
        <v>57</v>
      </c>
      <c r="O14" s="309"/>
      <c r="P14" s="310"/>
      <c r="Q14" s="311">
        <f t="shared" ref="Q14" si="16">R14+AB14</f>
        <v>68</v>
      </c>
      <c r="R14" s="203">
        <v>68</v>
      </c>
      <c r="S14" s="211">
        <v>50</v>
      </c>
      <c r="T14" s="155">
        <v>8</v>
      </c>
      <c r="U14" s="155">
        <v>4</v>
      </c>
      <c r="V14" s="155">
        <v>4</v>
      </c>
      <c r="W14" s="155">
        <v>2</v>
      </c>
      <c r="X14" s="155"/>
      <c r="Y14" s="155"/>
      <c r="Z14" s="156"/>
      <c r="AA14" s="307"/>
      <c r="AB14" s="307"/>
      <c r="AC14" s="176">
        <f t="shared" ref="AC14" si="17">AD14+AP14</f>
        <v>88</v>
      </c>
      <c r="AD14" s="169">
        <v>88</v>
      </c>
      <c r="AE14" s="155">
        <v>66</v>
      </c>
      <c r="AF14" s="155">
        <v>10</v>
      </c>
      <c r="AG14" s="155">
        <v>6</v>
      </c>
      <c r="AH14" s="155">
        <v>4</v>
      </c>
      <c r="AI14" s="155">
        <v>2</v>
      </c>
      <c r="AJ14" s="155"/>
      <c r="AK14" s="155"/>
      <c r="AL14" s="156"/>
      <c r="AM14" s="157"/>
      <c r="AN14" s="157"/>
      <c r="AO14" s="312" t="s">
        <v>57</v>
      </c>
      <c r="AP14" s="313"/>
      <c r="AQ14" s="181">
        <v>0</v>
      </c>
      <c r="AR14" s="169">
        <v>0</v>
      </c>
      <c r="AS14" s="155"/>
      <c r="AT14" s="155"/>
      <c r="AU14" s="155"/>
      <c r="AV14" s="155"/>
      <c r="AW14" s="155"/>
      <c r="AX14" s="155"/>
      <c r="AY14" s="155"/>
      <c r="AZ14" s="156"/>
      <c r="BA14" s="151"/>
      <c r="BB14" s="151"/>
      <c r="BC14" s="169">
        <v>0</v>
      </c>
      <c r="BD14" s="169">
        <v>0</v>
      </c>
      <c r="BE14" s="155"/>
      <c r="BF14" s="155"/>
      <c r="BG14" s="155"/>
      <c r="BH14" s="155"/>
      <c r="BI14" s="155"/>
      <c r="BJ14" s="155"/>
      <c r="BK14" s="155"/>
      <c r="BL14" s="156"/>
      <c r="BM14" s="151"/>
      <c r="BN14" s="158"/>
      <c r="BO14" s="169">
        <v>0</v>
      </c>
      <c r="BP14" s="169">
        <v>0</v>
      </c>
      <c r="BQ14" s="155"/>
      <c r="BR14" s="155"/>
      <c r="BS14" s="155"/>
      <c r="BT14" s="155"/>
      <c r="BU14" s="155"/>
      <c r="BV14" s="155"/>
      <c r="BW14" s="155"/>
      <c r="BX14" s="156"/>
      <c r="BY14" s="151"/>
      <c r="BZ14" s="151"/>
      <c r="CA14" s="169">
        <v>0</v>
      </c>
      <c r="CB14" s="169">
        <v>0</v>
      </c>
      <c r="CC14" s="155"/>
      <c r="CD14" s="155"/>
      <c r="CE14" s="155"/>
      <c r="CF14" s="155"/>
      <c r="CG14" s="155"/>
      <c r="CH14" s="155"/>
      <c r="CI14" s="155"/>
      <c r="CJ14" s="156"/>
      <c r="CK14" s="151"/>
      <c r="CL14" s="151"/>
    </row>
    <row r="15" spans="1:90" ht="11.25" customHeight="1" x14ac:dyDescent="0.25">
      <c r="A15" s="29" t="s">
        <v>204</v>
      </c>
      <c r="B15" s="62" t="s">
        <v>61</v>
      </c>
      <c r="C15" s="169">
        <f t="shared" ref="C15" si="18">D15+O15</f>
        <v>117</v>
      </c>
      <c r="D15" s="169">
        <v>117</v>
      </c>
      <c r="E15" s="153">
        <v>74</v>
      </c>
      <c r="F15" s="153">
        <v>24</v>
      </c>
      <c r="G15" s="154">
        <v>4</v>
      </c>
      <c r="H15" s="154">
        <v>11</v>
      </c>
      <c r="I15" s="154">
        <v>4</v>
      </c>
      <c r="J15" s="154"/>
      <c r="K15" s="155"/>
      <c r="L15" s="262"/>
      <c r="M15" s="304"/>
      <c r="N15" s="151" t="s">
        <v>57</v>
      </c>
      <c r="O15" s="151"/>
      <c r="P15" s="155"/>
      <c r="Q15" s="203">
        <f t="shared" ref="Q15" si="19">R15+Z15</f>
        <v>51</v>
      </c>
      <c r="R15" s="203">
        <v>51</v>
      </c>
      <c r="S15" s="211">
        <v>30</v>
      </c>
      <c r="T15" s="155">
        <v>10</v>
      </c>
      <c r="U15" s="155">
        <v>4</v>
      </c>
      <c r="V15" s="155">
        <v>5</v>
      </c>
      <c r="W15" s="155">
        <v>2</v>
      </c>
      <c r="X15" s="155"/>
      <c r="Y15" s="155"/>
      <c r="Z15" s="156"/>
      <c r="AA15" s="151"/>
      <c r="AB15" s="151"/>
      <c r="AC15" s="181">
        <f t="shared" ref="AC15" si="20">AD15+AL15+AP15</f>
        <v>66</v>
      </c>
      <c r="AD15" s="169">
        <v>66</v>
      </c>
      <c r="AE15" s="155">
        <v>44</v>
      </c>
      <c r="AF15" s="155">
        <v>14</v>
      </c>
      <c r="AG15" s="155"/>
      <c r="AH15" s="155">
        <v>6</v>
      </c>
      <c r="AI15" s="155">
        <v>2</v>
      </c>
      <c r="AJ15" s="155"/>
      <c r="AK15" s="155"/>
      <c r="AL15" s="156"/>
      <c r="AM15" s="151"/>
      <c r="AN15" s="151"/>
      <c r="AO15" s="151" t="s">
        <v>57</v>
      </c>
      <c r="AP15" s="151"/>
      <c r="AQ15" s="181">
        <v>0</v>
      </c>
      <c r="AR15" s="169">
        <v>0</v>
      </c>
      <c r="AS15" s="155"/>
      <c r="AT15" s="155"/>
      <c r="AU15" s="155"/>
      <c r="AV15" s="155"/>
      <c r="AW15" s="155"/>
      <c r="AX15" s="155"/>
      <c r="AY15" s="155"/>
      <c r="AZ15" s="156"/>
      <c r="BA15" s="151"/>
      <c r="BB15" s="158"/>
      <c r="BC15" s="169">
        <v>0</v>
      </c>
      <c r="BD15" s="169">
        <v>0</v>
      </c>
      <c r="BE15" s="155"/>
      <c r="BF15" s="155"/>
      <c r="BG15" s="155"/>
      <c r="BH15" s="155"/>
      <c r="BI15" s="155"/>
      <c r="BJ15" s="155"/>
      <c r="BK15" s="155"/>
      <c r="BL15" s="156"/>
      <c r="BM15" s="151"/>
      <c r="BN15" s="158"/>
      <c r="BO15" s="169">
        <v>0</v>
      </c>
      <c r="BP15" s="169">
        <v>0</v>
      </c>
      <c r="BQ15" s="155"/>
      <c r="BR15" s="155"/>
      <c r="BS15" s="155"/>
      <c r="BT15" s="155"/>
      <c r="BU15" s="155"/>
      <c r="BV15" s="155"/>
      <c r="BW15" s="155"/>
      <c r="BX15" s="156"/>
      <c r="BY15" s="151"/>
      <c r="BZ15" s="151"/>
      <c r="CA15" s="169">
        <v>0</v>
      </c>
      <c r="CB15" s="169">
        <v>0</v>
      </c>
      <c r="CC15" s="155"/>
      <c r="CD15" s="155"/>
      <c r="CE15" s="155"/>
      <c r="CF15" s="155"/>
      <c r="CG15" s="155"/>
      <c r="CH15" s="155"/>
      <c r="CI15" s="155"/>
      <c r="CJ15" s="156"/>
      <c r="CK15" s="151"/>
      <c r="CL15" s="158"/>
    </row>
    <row r="16" spans="1:90" ht="11.25" customHeight="1" x14ac:dyDescent="0.25">
      <c r="A16" s="29" t="s">
        <v>205</v>
      </c>
      <c r="B16" s="62" t="s">
        <v>62</v>
      </c>
      <c r="C16" s="169">
        <f>D16+O16</f>
        <v>36</v>
      </c>
      <c r="D16" s="169">
        <v>36</v>
      </c>
      <c r="E16" s="153">
        <v>26</v>
      </c>
      <c r="F16" s="153">
        <v>8</v>
      </c>
      <c r="G16" s="154"/>
      <c r="H16" s="154"/>
      <c r="I16" s="154">
        <v>2</v>
      </c>
      <c r="J16" s="154"/>
      <c r="K16" s="155"/>
      <c r="L16" s="262"/>
      <c r="M16" s="304"/>
      <c r="N16" s="151" t="s">
        <v>57</v>
      </c>
      <c r="O16" s="151"/>
      <c r="P16" s="155"/>
      <c r="Q16" s="203">
        <f>R16+Z16</f>
        <v>0</v>
      </c>
      <c r="R16" s="203">
        <v>0</v>
      </c>
      <c r="S16" s="211"/>
      <c r="T16" s="155"/>
      <c r="U16" s="155"/>
      <c r="V16" s="155"/>
      <c r="W16" s="155"/>
      <c r="X16" s="155"/>
      <c r="Y16" s="155"/>
      <c r="Z16" s="156"/>
      <c r="AA16" s="151"/>
      <c r="AB16" s="158"/>
      <c r="AC16" s="181">
        <f>AD16+AL16+AP16</f>
        <v>36</v>
      </c>
      <c r="AD16" s="169">
        <v>36</v>
      </c>
      <c r="AE16" s="155">
        <v>26</v>
      </c>
      <c r="AF16" s="155">
        <v>8</v>
      </c>
      <c r="AG16" s="155"/>
      <c r="AH16" s="155"/>
      <c r="AI16" s="155">
        <v>2</v>
      </c>
      <c r="AJ16" s="155"/>
      <c r="AK16" s="155"/>
      <c r="AL16" s="156"/>
      <c r="AM16" s="151"/>
      <c r="AN16" s="151"/>
      <c r="AO16" s="151" t="s">
        <v>57</v>
      </c>
      <c r="AP16" s="151"/>
      <c r="AQ16" s="181">
        <v>0</v>
      </c>
      <c r="AR16" s="169">
        <v>0</v>
      </c>
      <c r="AS16" s="155"/>
      <c r="AT16" s="155"/>
      <c r="AU16" s="155"/>
      <c r="AV16" s="155"/>
      <c r="AW16" s="155"/>
      <c r="AX16" s="155"/>
      <c r="AY16" s="155"/>
      <c r="AZ16" s="156"/>
      <c r="BA16" s="151"/>
      <c r="BB16" s="151"/>
      <c r="BC16" s="169">
        <v>0</v>
      </c>
      <c r="BD16" s="169">
        <v>0</v>
      </c>
      <c r="BE16" s="155"/>
      <c r="BF16" s="155"/>
      <c r="BG16" s="155"/>
      <c r="BH16" s="155"/>
      <c r="BI16" s="155"/>
      <c r="BJ16" s="155"/>
      <c r="BK16" s="155"/>
      <c r="BL16" s="156"/>
      <c r="BM16" s="151"/>
      <c r="BN16" s="158"/>
      <c r="BO16" s="169">
        <v>0</v>
      </c>
      <c r="BP16" s="169">
        <v>0</v>
      </c>
      <c r="BQ16" s="155"/>
      <c r="BR16" s="155"/>
      <c r="BS16" s="155"/>
      <c r="BT16" s="155"/>
      <c r="BU16" s="155"/>
      <c r="BV16" s="155"/>
      <c r="BW16" s="155"/>
      <c r="BX16" s="156"/>
      <c r="BY16" s="151"/>
      <c r="BZ16" s="158"/>
      <c r="CA16" s="169">
        <v>0</v>
      </c>
      <c r="CB16" s="169">
        <v>0</v>
      </c>
      <c r="CC16" s="155"/>
      <c r="CD16" s="155"/>
      <c r="CE16" s="155"/>
      <c r="CF16" s="155"/>
      <c r="CG16" s="155"/>
      <c r="CH16" s="155"/>
      <c r="CI16" s="155"/>
      <c r="CJ16" s="156"/>
      <c r="CK16" s="151"/>
      <c r="CL16" s="158"/>
    </row>
    <row r="17" spans="1:91" ht="21.75" customHeight="1" x14ac:dyDescent="0.25">
      <c r="A17" s="29" t="s">
        <v>206</v>
      </c>
      <c r="B17" s="62" t="s">
        <v>14</v>
      </c>
      <c r="C17" s="169">
        <f t="shared" ref="C17:C18" si="21">D17+O17</f>
        <v>117</v>
      </c>
      <c r="D17" s="169">
        <v>117</v>
      </c>
      <c r="E17" s="153">
        <v>7</v>
      </c>
      <c r="F17" s="153">
        <v>106</v>
      </c>
      <c r="G17" s="154"/>
      <c r="H17" s="154"/>
      <c r="I17" s="154">
        <v>4</v>
      </c>
      <c r="J17" s="154"/>
      <c r="K17" s="155"/>
      <c r="L17" s="262"/>
      <c r="M17" s="304"/>
      <c r="N17" s="151" t="s">
        <v>169</v>
      </c>
      <c r="O17" s="151"/>
      <c r="P17" s="155"/>
      <c r="Q17" s="203">
        <f t="shared" ref="Q17:Q18" si="22">R17+Z17</f>
        <v>51</v>
      </c>
      <c r="R17" s="203">
        <v>51</v>
      </c>
      <c r="S17" s="211">
        <v>7</v>
      </c>
      <c r="T17" s="155">
        <v>42</v>
      </c>
      <c r="U17" s="155"/>
      <c r="V17" s="155"/>
      <c r="W17" s="155">
        <v>2</v>
      </c>
      <c r="X17" s="155"/>
      <c r="Y17" s="155"/>
      <c r="Z17" s="156"/>
      <c r="AA17" s="151" t="s">
        <v>123</v>
      </c>
      <c r="AB17" s="151"/>
      <c r="AC17" s="181">
        <f t="shared" ref="AC17:AC18" si="23">AD17+AL17+AP17</f>
        <v>66</v>
      </c>
      <c r="AD17" s="169">
        <v>66</v>
      </c>
      <c r="AE17" s="155"/>
      <c r="AF17" s="155">
        <v>64</v>
      </c>
      <c r="AG17" s="155"/>
      <c r="AH17" s="155"/>
      <c r="AI17" s="155">
        <v>2</v>
      </c>
      <c r="AJ17" s="155"/>
      <c r="AK17" s="155"/>
      <c r="AL17" s="156"/>
      <c r="AM17" s="151"/>
      <c r="AN17" s="158"/>
      <c r="AO17" s="151" t="s">
        <v>57</v>
      </c>
      <c r="AP17" s="151"/>
      <c r="AQ17" s="181">
        <v>0</v>
      </c>
      <c r="AR17" s="169">
        <v>0</v>
      </c>
      <c r="AS17" s="155"/>
      <c r="AT17" s="155"/>
      <c r="AU17" s="155"/>
      <c r="AV17" s="155"/>
      <c r="AW17" s="155"/>
      <c r="AX17" s="155"/>
      <c r="AY17" s="155"/>
      <c r="AZ17" s="156"/>
      <c r="BA17" s="151"/>
      <c r="BB17" s="151"/>
      <c r="BC17" s="169">
        <v>0</v>
      </c>
      <c r="BD17" s="169">
        <v>0</v>
      </c>
      <c r="BE17" s="155"/>
      <c r="BF17" s="155"/>
      <c r="BG17" s="155"/>
      <c r="BH17" s="155"/>
      <c r="BI17" s="155"/>
      <c r="BJ17" s="155"/>
      <c r="BK17" s="155"/>
      <c r="BL17" s="156"/>
      <c r="BM17" s="151"/>
      <c r="BN17" s="158"/>
      <c r="BO17" s="169">
        <v>0</v>
      </c>
      <c r="BP17" s="169">
        <v>0</v>
      </c>
      <c r="BQ17" s="155"/>
      <c r="BR17" s="155"/>
      <c r="BS17" s="155"/>
      <c r="BT17" s="155"/>
      <c r="BU17" s="155"/>
      <c r="BV17" s="155"/>
      <c r="BW17" s="155"/>
      <c r="BX17" s="156"/>
      <c r="BY17" s="151"/>
      <c r="BZ17" s="158"/>
      <c r="CA17" s="169">
        <v>0</v>
      </c>
      <c r="CB17" s="169">
        <v>0</v>
      </c>
      <c r="CC17" s="155"/>
      <c r="CD17" s="155"/>
      <c r="CE17" s="155"/>
      <c r="CF17" s="155"/>
      <c r="CG17" s="155"/>
      <c r="CH17" s="155"/>
      <c r="CI17" s="155"/>
      <c r="CJ17" s="156"/>
      <c r="CK17" s="151"/>
      <c r="CL17" s="158"/>
    </row>
    <row r="18" spans="1:91" ht="21.75" customHeight="1" thickBot="1" x14ac:dyDescent="0.3">
      <c r="A18" s="29" t="s">
        <v>207</v>
      </c>
      <c r="B18" s="62" t="s">
        <v>15</v>
      </c>
      <c r="C18" s="169">
        <f t="shared" si="21"/>
        <v>70</v>
      </c>
      <c r="D18" s="169">
        <v>70</v>
      </c>
      <c r="E18" s="153">
        <v>34</v>
      </c>
      <c r="F18" s="153">
        <v>36</v>
      </c>
      <c r="G18" s="154"/>
      <c r="H18" s="154"/>
      <c r="I18" s="154"/>
      <c r="J18" s="154"/>
      <c r="K18" s="155"/>
      <c r="L18" s="262"/>
      <c r="M18" s="304"/>
      <c r="N18" s="151" t="s">
        <v>57</v>
      </c>
      <c r="O18" s="151"/>
      <c r="P18" s="155"/>
      <c r="Q18" s="203">
        <f t="shared" si="22"/>
        <v>34</v>
      </c>
      <c r="R18" s="203">
        <v>34</v>
      </c>
      <c r="S18" s="211">
        <v>18</v>
      </c>
      <c r="T18" s="155">
        <v>16</v>
      </c>
      <c r="U18" s="155"/>
      <c r="V18" s="155"/>
      <c r="W18" s="155"/>
      <c r="X18" s="155"/>
      <c r="Y18" s="155"/>
      <c r="Z18" s="156"/>
      <c r="AA18" s="151"/>
      <c r="AB18" s="158"/>
      <c r="AC18" s="181">
        <f t="shared" si="23"/>
        <v>36</v>
      </c>
      <c r="AD18" s="169">
        <v>36</v>
      </c>
      <c r="AE18" s="155">
        <v>16</v>
      </c>
      <c r="AF18" s="155">
        <v>20</v>
      </c>
      <c r="AG18" s="155"/>
      <c r="AH18" s="155"/>
      <c r="AI18" s="155"/>
      <c r="AJ18" s="155"/>
      <c r="AK18" s="155"/>
      <c r="AL18" s="156"/>
      <c r="AM18" s="151"/>
      <c r="AN18" s="151"/>
      <c r="AO18" s="151" t="s">
        <v>57</v>
      </c>
      <c r="AP18" s="151"/>
      <c r="AQ18" s="181">
        <v>0</v>
      </c>
      <c r="AR18" s="169">
        <v>0</v>
      </c>
      <c r="AS18" s="155"/>
      <c r="AT18" s="155"/>
      <c r="AU18" s="155"/>
      <c r="AV18" s="155"/>
      <c r="AW18" s="155"/>
      <c r="AX18" s="155"/>
      <c r="AY18" s="155"/>
      <c r="AZ18" s="156"/>
      <c r="BA18" s="151"/>
      <c r="BB18" s="151"/>
      <c r="BC18" s="169">
        <v>0</v>
      </c>
      <c r="BD18" s="169">
        <v>0</v>
      </c>
      <c r="BE18" s="155"/>
      <c r="BF18" s="155"/>
      <c r="BG18" s="155"/>
      <c r="BH18" s="155"/>
      <c r="BI18" s="155"/>
      <c r="BJ18" s="155"/>
      <c r="BK18" s="155"/>
      <c r="BL18" s="156"/>
      <c r="BM18" s="151"/>
      <c r="BN18" s="151"/>
      <c r="BO18" s="169">
        <v>0</v>
      </c>
      <c r="BP18" s="169">
        <v>0</v>
      </c>
      <c r="BQ18" s="155"/>
      <c r="BR18" s="155"/>
      <c r="BS18" s="155"/>
      <c r="BT18" s="155"/>
      <c r="BU18" s="155"/>
      <c r="BV18" s="155"/>
      <c r="BW18" s="155"/>
      <c r="BX18" s="156"/>
      <c r="BY18" s="151"/>
      <c r="BZ18" s="151"/>
      <c r="CA18" s="169">
        <v>0</v>
      </c>
      <c r="CB18" s="169">
        <v>0</v>
      </c>
      <c r="CC18" s="155"/>
      <c r="CD18" s="155"/>
      <c r="CE18" s="155"/>
      <c r="CF18" s="155"/>
      <c r="CG18" s="155"/>
      <c r="CH18" s="155"/>
      <c r="CI18" s="155"/>
      <c r="CJ18" s="156"/>
      <c r="CK18" s="151"/>
      <c r="CL18" s="158"/>
    </row>
    <row r="19" spans="1:91" s="202" customFormat="1" ht="16.5" customHeight="1" thickBot="1" x14ac:dyDescent="0.3">
      <c r="A19" s="29"/>
      <c r="B19" s="218" t="s">
        <v>194</v>
      </c>
      <c r="C19" s="169">
        <f>C20+C21+C22</f>
        <v>512</v>
      </c>
      <c r="D19" s="169">
        <f t="shared" ref="D19:BO19" si="24">D20+D21+D22</f>
        <v>440</v>
      </c>
      <c r="E19" s="169">
        <f t="shared" si="24"/>
        <v>208</v>
      </c>
      <c r="F19" s="169">
        <f t="shared" si="24"/>
        <v>206</v>
      </c>
      <c r="G19" s="169">
        <f t="shared" si="24"/>
        <v>2</v>
      </c>
      <c r="H19" s="169">
        <f t="shared" si="24"/>
        <v>6</v>
      </c>
      <c r="I19" s="169">
        <f t="shared" si="24"/>
        <v>18</v>
      </c>
      <c r="J19" s="169">
        <f t="shared" si="24"/>
        <v>0</v>
      </c>
      <c r="K19" s="169">
        <f t="shared" si="24"/>
        <v>0</v>
      </c>
      <c r="L19" s="169">
        <f t="shared" si="24"/>
        <v>0</v>
      </c>
      <c r="M19" s="169">
        <f t="shared" si="24"/>
        <v>0</v>
      </c>
      <c r="N19" s="158"/>
      <c r="O19" s="158">
        <f t="shared" si="24"/>
        <v>72</v>
      </c>
      <c r="P19" s="169">
        <f t="shared" si="24"/>
        <v>0</v>
      </c>
      <c r="Q19" s="169">
        <f t="shared" si="24"/>
        <v>221</v>
      </c>
      <c r="R19" s="169">
        <f t="shared" si="24"/>
        <v>221</v>
      </c>
      <c r="S19" s="181">
        <f t="shared" si="24"/>
        <v>97</v>
      </c>
      <c r="T19" s="169">
        <f t="shared" si="24"/>
        <v>112</v>
      </c>
      <c r="U19" s="169">
        <f t="shared" si="24"/>
        <v>2</v>
      </c>
      <c r="V19" s="169">
        <f t="shared" si="24"/>
        <v>2</v>
      </c>
      <c r="W19" s="169">
        <f t="shared" si="24"/>
        <v>8</v>
      </c>
      <c r="X19" s="169">
        <f t="shared" si="24"/>
        <v>0</v>
      </c>
      <c r="Y19" s="169">
        <f t="shared" si="24"/>
        <v>0</v>
      </c>
      <c r="Z19" s="169">
        <f t="shared" si="24"/>
        <v>0</v>
      </c>
      <c r="AA19" s="158"/>
      <c r="AB19" s="158">
        <f t="shared" si="24"/>
        <v>0</v>
      </c>
      <c r="AC19" s="169">
        <f t="shared" si="24"/>
        <v>291</v>
      </c>
      <c r="AD19" s="169">
        <f t="shared" si="24"/>
        <v>219</v>
      </c>
      <c r="AE19" s="169">
        <f t="shared" si="24"/>
        <v>109</v>
      </c>
      <c r="AF19" s="169">
        <f t="shared" si="24"/>
        <v>96</v>
      </c>
      <c r="AG19" s="169">
        <f t="shared" si="24"/>
        <v>0</v>
      </c>
      <c r="AH19" s="169">
        <f t="shared" si="24"/>
        <v>4</v>
      </c>
      <c r="AI19" s="169">
        <f t="shared" si="24"/>
        <v>10</v>
      </c>
      <c r="AJ19" s="169">
        <f t="shared" si="24"/>
        <v>0</v>
      </c>
      <c r="AK19" s="169">
        <f t="shared" si="24"/>
        <v>0</v>
      </c>
      <c r="AL19" s="169">
        <f t="shared" si="24"/>
        <v>0</v>
      </c>
      <c r="AM19" s="169" t="e">
        <f t="shared" si="24"/>
        <v>#VALUE!</v>
      </c>
      <c r="AN19" s="169">
        <f t="shared" si="24"/>
        <v>72</v>
      </c>
      <c r="AO19" s="158"/>
      <c r="AP19" s="158">
        <f t="shared" si="24"/>
        <v>72</v>
      </c>
      <c r="AQ19" s="169">
        <f t="shared" si="24"/>
        <v>0</v>
      </c>
      <c r="AR19" s="169">
        <f t="shared" si="24"/>
        <v>0</v>
      </c>
      <c r="AS19" s="169">
        <f t="shared" si="24"/>
        <v>0</v>
      </c>
      <c r="AT19" s="169">
        <f t="shared" si="24"/>
        <v>0</v>
      </c>
      <c r="AU19" s="169">
        <f t="shared" si="24"/>
        <v>0</v>
      </c>
      <c r="AV19" s="169">
        <f t="shared" si="24"/>
        <v>0</v>
      </c>
      <c r="AW19" s="169">
        <f t="shared" si="24"/>
        <v>0</v>
      </c>
      <c r="AX19" s="169">
        <f t="shared" si="24"/>
        <v>0</v>
      </c>
      <c r="AY19" s="169">
        <f t="shared" si="24"/>
        <v>0</v>
      </c>
      <c r="AZ19" s="169">
        <f t="shared" si="24"/>
        <v>0</v>
      </c>
      <c r="BA19" s="158">
        <f t="shared" si="24"/>
        <v>0</v>
      </c>
      <c r="BB19" s="158">
        <f t="shared" si="24"/>
        <v>0</v>
      </c>
      <c r="BC19" s="169">
        <f t="shared" si="24"/>
        <v>0</v>
      </c>
      <c r="BD19" s="169">
        <f t="shared" si="24"/>
        <v>0</v>
      </c>
      <c r="BE19" s="169">
        <f t="shared" si="24"/>
        <v>0</v>
      </c>
      <c r="BF19" s="169">
        <f t="shared" si="24"/>
        <v>0</v>
      </c>
      <c r="BG19" s="169">
        <f t="shared" si="24"/>
        <v>0</v>
      </c>
      <c r="BH19" s="169">
        <f t="shared" si="24"/>
        <v>0</v>
      </c>
      <c r="BI19" s="169">
        <f t="shared" si="24"/>
        <v>0</v>
      </c>
      <c r="BJ19" s="169">
        <f t="shared" si="24"/>
        <v>0</v>
      </c>
      <c r="BK19" s="169">
        <f t="shared" si="24"/>
        <v>0</v>
      </c>
      <c r="BL19" s="169">
        <f t="shared" si="24"/>
        <v>0</v>
      </c>
      <c r="BM19" s="158">
        <f t="shared" si="24"/>
        <v>0</v>
      </c>
      <c r="BN19" s="158">
        <f t="shared" si="24"/>
        <v>0</v>
      </c>
      <c r="BO19" s="169">
        <f t="shared" si="24"/>
        <v>0</v>
      </c>
      <c r="BP19" s="169">
        <f t="shared" ref="BP19:CL19" si="25">BP20+BP21+BP22</f>
        <v>0</v>
      </c>
      <c r="BQ19" s="169">
        <f t="shared" si="25"/>
        <v>0</v>
      </c>
      <c r="BR19" s="169">
        <f t="shared" si="25"/>
        <v>0</v>
      </c>
      <c r="BS19" s="169">
        <f t="shared" si="25"/>
        <v>0</v>
      </c>
      <c r="BT19" s="169">
        <f t="shared" si="25"/>
        <v>0</v>
      </c>
      <c r="BU19" s="169">
        <f t="shared" si="25"/>
        <v>0</v>
      </c>
      <c r="BV19" s="169">
        <f t="shared" si="25"/>
        <v>0</v>
      </c>
      <c r="BW19" s="169">
        <f t="shared" si="25"/>
        <v>0</v>
      </c>
      <c r="BX19" s="169">
        <f t="shared" si="25"/>
        <v>0</v>
      </c>
      <c r="BY19" s="158">
        <f t="shared" si="25"/>
        <v>0</v>
      </c>
      <c r="BZ19" s="158">
        <f t="shared" si="25"/>
        <v>0</v>
      </c>
      <c r="CA19" s="169">
        <f t="shared" si="25"/>
        <v>0</v>
      </c>
      <c r="CB19" s="169">
        <f t="shared" si="25"/>
        <v>0</v>
      </c>
      <c r="CC19" s="169">
        <f t="shared" si="25"/>
        <v>0</v>
      </c>
      <c r="CD19" s="169">
        <f t="shared" si="25"/>
        <v>0</v>
      </c>
      <c r="CE19" s="169">
        <f t="shared" si="25"/>
        <v>0</v>
      </c>
      <c r="CF19" s="169">
        <f t="shared" si="25"/>
        <v>0</v>
      </c>
      <c r="CG19" s="169">
        <f t="shared" si="25"/>
        <v>0</v>
      </c>
      <c r="CH19" s="169">
        <f t="shared" si="25"/>
        <v>0</v>
      </c>
      <c r="CI19" s="169">
        <f t="shared" si="25"/>
        <v>0</v>
      </c>
      <c r="CJ19" s="169">
        <f t="shared" si="25"/>
        <v>0</v>
      </c>
      <c r="CK19" s="158">
        <f t="shared" si="25"/>
        <v>0</v>
      </c>
      <c r="CL19" s="158">
        <f t="shared" si="25"/>
        <v>0</v>
      </c>
      <c r="CM19" s="233"/>
    </row>
    <row r="20" spans="1:91" s="96" customFormat="1" ht="16.5" customHeight="1" x14ac:dyDescent="0.25">
      <c r="A20" s="29" t="s">
        <v>208</v>
      </c>
      <c r="B20" s="62" t="s">
        <v>211</v>
      </c>
      <c r="C20" s="169">
        <f>D20+O20</f>
        <v>100</v>
      </c>
      <c r="D20" s="169">
        <v>100</v>
      </c>
      <c r="E20" s="300">
        <v>74</v>
      </c>
      <c r="F20" s="300">
        <v>18</v>
      </c>
      <c r="G20" s="300">
        <v>2</v>
      </c>
      <c r="H20" s="300">
        <v>2</v>
      </c>
      <c r="I20" s="300">
        <v>4</v>
      </c>
      <c r="J20" s="301"/>
      <c r="K20" s="140"/>
      <c r="L20" s="302"/>
      <c r="M20" s="303"/>
      <c r="N20" s="151" t="s">
        <v>57</v>
      </c>
      <c r="O20" s="151"/>
      <c r="P20" s="155"/>
      <c r="Q20" s="203">
        <f>R20+Z20</f>
        <v>51</v>
      </c>
      <c r="R20" s="203">
        <v>51</v>
      </c>
      <c r="S20" s="314">
        <v>39</v>
      </c>
      <c r="T20" s="140">
        <v>8</v>
      </c>
      <c r="U20" s="140">
        <v>2</v>
      </c>
      <c r="V20" s="140"/>
      <c r="W20" s="140">
        <v>2</v>
      </c>
      <c r="X20" s="140"/>
      <c r="Y20" s="140"/>
      <c r="Z20" s="156"/>
      <c r="AA20" s="151"/>
      <c r="AB20" s="151"/>
      <c r="AC20" s="181">
        <f t="shared" ref="AC20" si="26">AD20+AL20+AP20</f>
        <v>49</v>
      </c>
      <c r="AD20" s="169">
        <v>49</v>
      </c>
      <c r="AE20" s="140">
        <v>35</v>
      </c>
      <c r="AF20" s="140">
        <v>10</v>
      </c>
      <c r="AG20" s="140"/>
      <c r="AH20" s="140">
        <v>2</v>
      </c>
      <c r="AI20" s="140">
        <v>2</v>
      </c>
      <c r="AJ20" s="140"/>
      <c r="AK20" s="140"/>
      <c r="AL20" s="169"/>
      <c r="AM20" s="169"/>
      <c r="AN20" s="169"/>
      <c r="AO20" s="158" t="s">
        <v>57</v>
      </c>
      <c r="AP20" s="158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58"/>
      <c r="BB20" s="158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58"/>
      <c r="BN20" s="158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58"/>
      <c r="BZ20" s="158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58"/>
      <c r="CL20" s="158"/>
    </row>
    <row r="21" spans="1:91" ht="36.75" customHeight="1" x14ac:dyDescent="0.25">
      <c r="A21" s="29" t="s">
        <v>209</v>
      </c>
      <c r="B21" s="62" t="s">
        <v>192</v>
      </c>
      <c r="C21" s="169">
        <f>D21+O21</f>
        <v>270</v>
      </c>
      <c r="D21" s="169">
        <v>234</v>
      </c>
      <c r="E21" s="153">
        <v>82</v>
      </c>
      <c r="F21" s="153">
        <v>140</v>
      </c>
      <c r="G21" s="153"/>
      <c r="H21" s="153">
        <v>2</v>
      </c>
      <c r="I21" s="153">
        <v>10</v>
      </c>
      <c r="J21" s="154"/>
      <c r="K21" s="155"/>
      <c r="L21" s="262"/>
      <c r="M21" s="304"/>
      <c r="N21" s="151" t="s">
        <v>197</v>
      </c>
      <c r="O21" s="151">
        <v>36</v>
      </c>
      <c r="P21" s="155"/>
      <c r="Q21" s="169">
        <f>R21+Z21</f>
        <v>102</v>
      </c>
      <c r="R21" s="169">
        <v>102</v>
      </c>
      <c r="S21" s="211">
        <v>26</v>
      </c>
      <c r="T21" s="155">
        <v>72</v>
      </c>
      <c r="U21" s="155"/>
      <c r="V21" s="155"/>
      <c r="W21" s="155">
        <v>4</v>
      </c>
      <c r="X21" s="155"/>
      <c r="Y21" s="155"/>
      <c r="Z21" s="156"/>
      <c r="AA21" s="151" t="s">
        <v>57</v>
      </c>
      <c r="AB21" s="151"/>
      <c r="AC21" s="181">
        <f>AD21+AL21+AP21</f>
        <v>168</v>
      </c>
      <c r="AD21" s="169">
        <v>132</v>
      </c>
      <c r="AE21" s="155">
        <v>56</v>
      </c>
      <c r="AF21" s="155">
        <v>68</v>
      </c>
      <c r="AG21" s="155"/>
      <c r="AH21" s="155">
        <v>2</v>
      </c>
      <c r="AI21" s="155">
        <v>6</v>
      </c>
      <c r="AJ21" s="155"/>
      <c r="AK21" s="155"/>
      <c r="AL21" s="156"/>
      <c r="AM21" s="151" t="s">
        <v>119</v>
      </c>
      <c r="AN21" s="158">
        <v>36</v>
      </c>
      <c r="AO21" s="151" t="s">
        <v>64</v>
      </c>
      <c r="AP21" s="151">
        <v>36</v>
      </c>
      <c r="AQ21" s="181">
        <v>0</v>
      </c>
      <c r="AR21" s="169">
        <v>0</v>
      </c>
      <c r="AS21" s="155"/>
      <c r="AT21" s="155"/>
      <c r="AU21" s="155"/>
      <c r="AV21" s="155"/>
      <c r="AW21" s="155"/>
      <c r="AX21" s="155"/>
      <c r="AY21" s="155"/>
      <c r="AZ21" s="156"/>
      <c r="BA21" s="151"/>
      <c r="BB21" s="151"/>
      <c r="BC21" s="169">
        <v>0</v>
      </c>
      <c r="BD21" s="169">
        <v>0</v>
      </c>
      <c r="BE21" s="155"/>
      <c r="BF21" s="155"/>
      <c r="BG21" s="155"/>
      <c r="BH21" s="155"/>
      <c r="BI21" s="155"/>
      <c r="BJ21" s="155"/>
      <c r="BK21" s="155"/>
      <c r="BL21" s="156"/>
      <c r="BM21" s="151"/>
      <c r="BN21" s="158"/>
      <c r="BO21" s="169">
        <f>BQ21+BR21+BS21+BT21+BU21+BV21+BW21+BX21+BZ21</f>
        <v>0</v>
      </c>
      <c r="BP21" s="169">
        <f>SUM(BQ21:BV21)</f>
        <v>0</v>
      </c>
      <c r="BQ21" s="155"/>
      <c r="BR21" s="155"/>
      <c r="BS21" s="155"/>
      <c r="BT21" s="155"/>
      <c r="BU21" s="155"/>
      <c r="BV21" s="155"/>
      <c r="BW21" s="155"/>
      <c r="BX21" s="156"/>
      <c r="BY21" s="151"/>
      <c r="BZ21" s="151"/>
      <c r="CA21" s="169">
        <v>0</v>
      </c>
      <c r="CB21" s="169">
        <v>0</v>
      </c>
      <c r="CC21" s="155"/>
      <c r="CD21" s="155"/>
      <c r="CE21" s="155"/>
      <c r="CF21" s="155"/>
      <c r="CG21" s="155"/>
      <c r="CH21" s="155"/>
      <c r="CI21" s="155"/>
      <c r="CJ21" s="156"/>
      <c r="CK21" s="151"/>
      <c r="CL21" s="151"/>
    </row>
    <row r="22" spans="1:91" ht="15" customHeight="1" x14ac:dyDescent="0.25">
      <c r="A22" s="29" t="s">
        <v>210</v>
      </c>
      <c r="B22" s="62" t="s">
        <v>189</v>
      </c>
      <c r="C22" s="169">
        <f t="shared" ref="C22" si="27">D22+O22</f>
        <v>142</v>
      </c>
      <c r="D22" s="169">
        <v>106</v>
      </c>
      <c r="E22" s="153">
        <v>52</v>
      </c>
      <c r="F22" s="153">
        <v>48</v>
      </c>
      <c r="G22" s="153"/>
      <c r="H22" s="153">
        <v>2</v>
      </c>
      <c r="I22" s="153">
        <v>4</v>
      </c>
      <c r="J22" s="154"/>
      <c r="K22" s="155"/>
      <c r="L22" s="262"/>
      <c r="M22" s="304"/>
      <c r="N22" s="151" t="s">
        <v>64</v>
      </c>
      <c r="O22" s="151">
        <v>36</v>
      </c>
      <c r="P22" s="155"/>
      <c r="Q22" s="169">
        <f>R22+Z22</f>
        <v>68</v>
      </c>
      <c r="R22" s="169">
        <v>68</v>
      </c>
      <c r="S22" s="211">
        <v>32</v>
      </c>
      <c r="T22" s="155">
        <v>32</v>
      </c>
      <c r="U22" s="155"/>
      <c r="V22" s="155">
        <v>2</v>
      </c>
      <c r="W22" s="155">
        <v>2</v>
      </c>
      <c r="X22" s="155"/>
      <c r="Y22" s="155"/>
      <c r="Z22" s="156"/>
      <c r="AA22" s="151"/>
      <c r="AB22" s="151"/>
      <c r="AC22" s="181">
        <f t="shared" ref="AC22" si="28">AD22+AL22+AP22</f>
        <v>74</v>
      </c>
      <c r="AD22" s="169">
        <v>38</v>
      </c>
      <c r="AE22" s="155">
        <v>18</v>
      </c>
      <c r="AF22" s="155">
        <v>18</v>
      </c>
      <c r="AG22" s="155"/>
      <c r="AH22" s="155"/>
      <c r="AI22" s="155">
        <v>2</v>
      </c>
      <c r="AJ22" s="155"/>
      <c r="AK22" s="155"/>
      <c r="AL22" s="156"/>
      <c r="AM22" s="151" t="s">
        <v>64</v>
      </c>
      <c r="AN22" s="151">
        <v>36</v>
      </c>
      <c r="AO22" s="151" t="s">
        <v>64</v>
      </c>
      <c r="AP22" s="151">
        <v>36</v>
      </c>
      <c r="AQ22" s="181">
        <v>0</v>
      </c>
      <c r="AR22" s="181">
        <v>0</v>
      </c>
      <c r="AS22" s="155"/>
      <c r="AT22" s="155"/>
      <c r="AU22" s="155"/>
      <c r="AV22" s="155"/>
      <c r="AW22" s="155"/>
      <c r="AX22" s="155"/>
      <c r="AY22" s="155"/>
      <c r="AZ22" s="156"/>
      <c r="BA22" s="151"/>
      <c r="BB22" s="151"/>
      <c r="BC22" s="169">
        <v>0</v>
      </c>
      <c r="BD22" s="169">
        <v>0</v>
      </c>
      <c r="BE22" s="155"/>
      <c r="BF22" s="155"/>
      <c r="BG22" s="155"/>
      <c r="BH22" s="155"/>
      <c r="BI22" s="155"/>
      <c r="BJ22" s="155"/>
      <c r="BK22" s="155"/>
      <c r="BL22" s="156"/>
      <c r="BM22" s="151"/>
      <c r="BN22" s="151"/>
      <c r="BO22" s="169">
        <f t="shared" ref="BO22" si="29">BQ22+BR22+BS22+BT22+BU22+BV22+BW22+BX22+BZ22</f>
        <v>0</v>
      </c>
      <c r="BP22" s="169">
        <f t="shared" ref="BP22" si="30">SUM(BQ22:BV22)</f>
        <v>0</v>
      </c>
      <c r="BQ22" s="155"/>
      <c r="BR22" s="155"/>
      <c r="BS22" s="155"/>
      <c r="BT22" s="155"/>
      <c r="BU22" s="155"/>
      <c r="BV22" s="155"/>
      <c r="BW22" s="155"/>
      <c r="BX22" s="156"/>
      <c r="BY22" s="151"/>
      <c r="BZ22" s="151"/>
      <c r="CA22" s="169">
        <v>0</v>
      </c>
      <c r="CB22" s="169">
        <v>0</v>
      </c>
      <c r="CC22" s="155"/>
      <c r="CD22" s="155"/>
      <c r="CE22" s="155"/>
      <c r="CF22" s="155"/>
      <c r="CG22" s="155"/>
      <c r="CH22" s="155"/>
      <c r="CI22" s="155"/>
      <c r="CJ22" s="156"/>
      <c r="CK22" s="151"/>
      <c r="CL22" s="158"/>
    </row>
    <row r="23" spans="1:91" ht="14.25" customHeight="1" thickBot="1" x14ac:dyDescent="0.3">
      <c r="A23" s="124" t="s">
        <v>195</v>
      </c>
      <c r="B23" s="220" t="s">
        <v>190</v>
      </c>
      <c r="C23" s="174">
        <f t="shared" ref="C23" si="31">D23+O23</f>
        <v>51</v>
      </c>
      <c r="D23" s="174">
        <v>51</v>
      </c>
      <c r="E23" s="275">
        <v>20</v>
      </c>
      <c r="F23" s="275"/>
      <c r="G23" s="276"/>
      <c r="H23" s="276"/>
      <c r="I23" s="276"/>
      <c r="J23" s="276">
        <v>31</v>
      </c>
      <c r="K23" s="160"/>
      <c r="L23" s="161"/>
      <c r="M23" s="277"/>
      <c r="N23" s="214" t="s">
        <v>57</v>
      </c>
      <c r="O23" s="214"/>
      <c r="P23" s="160"/>
      <c r="Q23" s="278">
        <f t="shared" ref="Q23" si="32">R23+Z23</f>
        <v>34</v>
      </c>
      <c r="R23" s="278">
        <v>34</v>
      </c>
      <c r="S23" s="279">
        <v>20</v>
      </c>
      <c r="T23" s="160"/>
      <c r="U23" s="160"/>
      <c r="V23" s="160"/>
      <c r="W23" s="160"/>
      <c r="X23" s="160">
        <v>14</v>
      </c>
      <c r="Y23" s="160"/>
      <c r="Z23" s="161"/>
      <c r="AA23" s="214"/>
      <c r="AB23" s="173"/>
      <c r="AC23" s="180">
        <f t="shared" ref="AC23" si="33">AD23+AL23+AP23</f>
        <v>17</v>
      </c>
      <c r="AD23" s="174">
        <v>17</v>
      </c>
      <c r="AE23" s="280"/>
      <c r="AF23" s="160"/>
      <c r="AG23" s="160"/>
      <c r="AH23" s="160"/>
      <c r="AI23" s="160"/>
      <c r="AJ23" s="160">
        <v>17</v>
      </c>
      <c r="AK23" s="160"/>
      <c r="AL23" s="161"/>
      <c r="AM23" s="214"/>
      <c r="AN23" s="214"/>
      <c r="AO23" s="214" t="s">
        <v>57</v>
      </c>
      <c r="AP23" s="214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58"/>
      <c r="BB23" s="158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58"/>
      <c r="BN23" s="158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58"/>
      <c r="BZ23" s="158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58"/>
      <c r="CL23" s="158"/>
    </row>
    <row r="24" spans="1:91" s="202" customFormat="1" ht="14.25" customHeight="1" thickBot="1" x14ac:dyDescent="0.3">
      <c r="A24" s="281"/>
      <c r="B24" s="282" t="s">
        <v>115</v>
      </c>
      <c r="C24" s="188">
        <f t="shared" ref="C24:M24" si="34">C25+C32+C35+C50+C79+C47</f>
        <v>2952</v>
      </c>
      <c r="D24" s="188">
        <f t="shared" si="34"/>
        <v>1930</v>
      </c>
      <c r="E24" s="188">
        <f t="shared" si="34"/>
        <v>911</v>
      </c>
      <c r="F24" s="188">
        <f t="shared" si="34"/>
        <v>919</v>
      </c>
      <c r="G24" s="188">
        <f t="shared" si="34"/>
        <v>12</v>
      </c>
      <c r="H24" s="188">
        <f t="shared" si="34"/>
        <v>10</v>
      </c>
      <c r="I24" s="188">
        <f t="shared" si="34"/>
        <v>120</v>
      </c>
      <c r="J24" s="188">
        <f t="shared" si="34"/>
        <v>20</v>
      </c>
      <c r="K24" s="188">
        <f t="shared" si="34"/>
        <v>432</v>
      </c>
      <c r="L24" s="188">
        <f t="shared" si="34"/>
        <v>42</v>
      </c>
      <c r="M24" s="188">
        <f t="shared" si="34"/>
        <v>936</v>
      </c>
      <c r="N24" s="189"/>
      <c r="O24" s="189">
        <f>O25+O32+O35+O50+O79+O47</f>
        <v>342</v>
      </c>
      <c r="P24" s="188">
        <f t="shared" ref="P24:AN24" si="35">P25+P32+P35+P50+P79+P47</f>
        <v>216</v>
      </c>
      <c r="Q24" s="188">
        <f t="shared" si="35"/>
        <v>0</v>
      </c>
      <c r="R24" s="188">
        <f t="shared" si="35"/>
        <v>0</v>
      </c>
      <c r="S24" s="289">
        <f t="shared" si="35"/>
        <v>0</v>
      </c>
      <c r="T24" s="188">
        <f t="shared" si="35"/>
        <v>0</v>
      </c>
      <c r="U24" s="188">
        <f t="shared" si="35"/>
        <v>0</v>
      </c>
      <c r="V24" s="188">
        <f t="shared" si="35"/>
        <v>0</v>
      </c>
      <c r="W24" s="188">
        <f t="shared" si="35"/>
        <v>0</v>
      </c>
      <c r="X24" s="188">
        <f t="shared" si="35"/>
        <v>0</v>
      </c>
      <c r="Y24" s="188">
        <f t="shared" si="35"/>
        <v>0</v>
      </c>
      <c r="Z24" s="188">
        <f t="shared" si="35"/>
        <v>0</v>
      </c>
      <c r="AA24" s="188">
        <f t="shared" si="35"/>
        <v>0</v>
      </c>
      <c r="AB24" s="188">
        <f t="shared" si="35"/>
        <v>0</v>
      </c>
      <c r="AC24" s="188">
        <f t="shared" si="35"/>
        <v>0</v>
      </c>
      <c r="AD24" s="188">
        <f t="shared" si="35"/>
        <v>0</v>
      </c>
      <c r="AE24" s="188">
        <f t="shared" si="35"/>
        <v>0</v>
      </c>
      <c r="AF24" s="188">
        <f t="shared" si="35"/>
        <v>0</v>
      </c>
      <c r="AG24" s="188">
        <f t="shared" si="35"/>
        <v>0</v>
      </c>
      <c r="AH24" s="188">
        <f t="shared" si="35"/>
        <v>0</v>
      </c>
      <c r="AI24" s="188">
        <f t="shared" si="35"/>
        <v>0</v>
      </c>
      <c r="AJ24" s="188">
        <f t="shared" si="35"/>
        <v>0</v>
      </c>
      <c r="AK24" s="188">
        <f t="shared" si="35"/>
        <v>0</v>
      </c>
      <c r="AL24" s="188">
        <f t="shared" si="35"/>
        <v>0</v>
      </c>
      <c r="AM24" s="188">
        <f t="shared" si="35"/>
        <v>0</v>
      </c>
      <c r="AN24" s="188">
        <f t="shared" si="35"/>
        <v>0</v>
      </c>
      <c r="AO24" s="189"/>
      <c r="AP24" s="189">
        <f t="shared" ref="AP24:AZ24" si="36">AP25+AP32+AP35+AP50+AP79+AP47</f>
        <v>0</v>
      </c>
      <c r="AQ24" s="188">
        <f t="shared" si="36"/>
        <v>612</v>
      </c>
      <c r="AR24" s="188">
        <f t="shared" si="36"/>
        <v>584</v>
      </c>
      <c r="AS24" s="188">
        <f t="shared" si="36"/>
        <v>286</v>
      </c>
      <c r="AT24" s="188">
        <f t="shared" si="36"/>
        <v>262</v>
      </c>
      <c r="AU24" s="188">
        <f t="shared" si="36"/>
        <v>2</v>
      </c>
      <c r="AV24" s="188">
        <f t="shared" si="36"/>
        <v>4</v>
      </c>
      <c r="AW24" s="188">
        <f t="shared" si="36"/>
        <v>30</v>
      </c>
      <c r="AX24" s="188">
        <f t="shared" si="36"/>
        <v>0</v>
      </c>
      <c r="AY24" s="188">
        <f t="shared" si="36"/>
        <v>0</v>
      </c>
      <c r="AZ24" s="188">
        <f t="shared" si="36"/>
        <v>10</v>
      </c>
      <c r="BA24" s="189"/>
      <c r="BB24" s="189">
        <f t="shared" ref="BB24:BL24" si="37">BB25+BB32+BB35+BB50+BB79+BB47</f>
        <v>18</v>
      </c>
      <c r="BC24" s="188">
        <f t="shared" si="37"/>
        <v>864</v>
      </c>
      <c r="BD24" s="188">
        <f t="shared" si="37"/>
        <v>626</v>
      </c>
      <c r="BE24" s="188">
        <f t="shared" si="37"/>
        <v>275</v>
      </c>
      <c r="BF24" s="188">
        <f t="shared" si="37"/>
        <v>307</v>
      </c>
      <c r="BG24" s="188">
        <f t="shared" si="37"/>
        <v>8</v>
      </c>
      <c r="BH24" s="188">
        <f t="shared" si="37"/>
        <v>6</v>
      </c>
      <c r="BI24" s="188">
        <f t="shared" si="37"/>
        <v>30</v>
      </c>
      <c r="BJ24" s="188">
        <f t="shared" si="37"/>
        <v>0</v>
      </c>
      <c r="BK24" s="188">
        <f t="shared" si="37"/>
        <v>180</v>
      </c>
      <c r="BL24" s="188">
        <f t="shared" si="37"/>
        <v>16</v>
      </c>
      <c r="BM24" s="189"/>
      <c r="BN24" s="189">
        <f t="shared" ref="BN24:BX24" si="38">BN25+BN32+BN35+BN50+BN79+BN47</f>
        <v>42</v>
      </c>
      <c r="BO24" s="188">
        <f t="shared" si="38"/>
        <v>612</v>
      </c>
      <c r="BP24" s="188">
        <f t="shared" si="38"/>
        <v>504</v>
      </c>
      <c r="BQ24" s="188">
        <f t="shared" si="38"/>
        <v>224</v>
      </c>
      <c r="BR24" s="188">
        <f t="shared" si="38"/>
        <v>232</v>
      </c>
      <c r="BS24" s="188">
        <f t="shared" si="38"/>
        <v>16</v>
      </c>
      <c r="BT24" s="188">
        <f t="shared" si="38"/>
        <v>0</v>
      </c>
      <c r="BU24" s="188">
        <f t="shared" si="38"/>
        <v>38</v>
      </c>
      <c r="BV24" s="188">
        <f t="shared" si="38"/>
        <v>0</v>
      </c>
      <c r="BW24" s="188">
        <f t="shared" si="38"/>
        <v>72</v>
      </c>
      <c r="BX24" s="188">
        <f t="shared" si="38"/>
        <v>6</v>
      </c>
      <c r="BY24" s="189"/>
      <c r="BZ24" s="189">
        <f t="shared" ref="BZ24:CJ24" si="39">BZ25+BZ32+BZ35+BZ50+BZ79+BZ47</f>
        <v>30</v>
      </c>
      <c r="CA24" s="188">
        <f t="shared" si="39"/>
        <v>864</v>
      </c>
      <c r="CB24" s="188">
        <f t="shared" si="39"/>
        <v>278</v>
      </c>
      <c r="CC24" s="188">
        <f t="shared" si="39"/>
        <v>126</v>
      </c>
      <c r="CD24" s="188">
        <f t="shared" si="39"/>
        <v>118</v>
      </c>
      <c r="CE24" s="188">
        <f t="shared" si="39"/>
        <v>2</v>
      </c>
      <c r="CF24" s="188">
        <f t="shared" si="39"/>
        <v>0</v>
      </c>
      <c r="CG24" s="188">
        <f t="shared" si="39"/>
        <v>22</v>
      </c>
      <c r="CH24" s="188">
        <f t="shared" si="39"/>
        <v>0</v>
      </c>
      <c r="CI24" s="188">
        <f t="shared" si="39"/>
        <v>180</v>
      </c>
      <c r="CJ24" s="188">
        <f t="shared" si="39"/>
        <v>10</v>
      </c>
      <c r="CK24" s="189"/>
      <c r="CL24" s="190">
        <f>CL25+CL32+CL35+CL50+CL79+CL47</f>
        <v>36</v>
      </c>
      <c r="CM24" s="233"/>
    </row>
    <row r="25" spans="1:91" s="202" customFormat="1" ht="32.25" thickBot="1" x14ac:dyDescent="0.3">
      <c r="A25" s="125" t="s">
        <v>65</v>
      </c>
      <c r="B25" s="219" t="s">
        <v>66</v>
      </c>
      <c r="C25" s="188">
        <f>C26+C27+C28+C29+C30+C31</f>
        <v>438</v>
      </c>
      <c r="D25" s="188">
        <f t="shared" ref="D25:M25" si="40">D26+D27+D28+D29+D30+D31</f>
        <v>432</v>
      </c>
      <c r="E25" s="188">
        <f t="shared" si="40"/>
        <v>106</v>
      </c>
      <c r="F25" s="188">
        <f t="shared" si="40"/>
        <v>298</v>
      </c>
      <c r="G25" s="188">
        <f t="shared" si="40"/>
        <v>2</v>
      </c>
      <c r="H25" s="188">
        <f t="shared" si="40"/>
        <v>4</v>
      </c>
      <c r="I25" s="188">
        <f t="shared" si="40"/>
        <v>22</v>
      </c>
      <c r="J25" s="188">
        <f t="shared" si="40"/>
        <v>0</v>
      </c>
      <c r="K25" s="188">
        <f t="shared" si="40"/>
        <v>0</v>
      </c>
      <c r="L25" s="188">
        <f t="shared" si="40"/>
        <v>0</v>
      </c>
      <c r="M25" s="188">
        <f t="shared" si="40"/>
        <v>114</v>
      </c>
      <c r="N25" s="189"/>
      <c r="O25" s="189">
        <f>O26+O27+O28+O29+O30+O31</f>
        <v>6</v>
      </c>
      <c r="P25" s="188">
        <f>P26+P27+P28+P29+P30+P31</f>
        <v>0</v>
      </c>
      <c r="Q25" s="188">
        <f t="shared" ref="Q25" si="41">Q26+Q27+Q28+Q29+Q30+Q31</f>
        <v>0</v>
      </c>
      <c r="R25" s="188">
        <f>R26+R27+R28+R29+R30+R31</f>
        <v>0</v>
      </c>
      <c r="S25" s="188">
        <f t="shared" ref="S25:CD25" si="42">S26+S27+S28+S29+S30+S31</f>
        <v>0</v>
      </c>
      <c r="T25" s="188">
        <f t="shared" si="42"/>
        <v>0</v>
      </c>
      <c r="U25" s="188">
        <f t="shared" si="42"/>
        <v>0</v>
      </c>
      <c r="V25" s="188">
        <f t="shared" si="42"/>
        <v>0</v>
      </c>
      <c r="W25" s="188">
        <f t="shared" si="42"/>
        <v>0</v>
      </c>
      <c r="X25" s="188">
        <f t="shared" si="42"/>
        <v>0</v>
      </c>
      <c r="Y25" s="188">
        <f t="shared" si="42"/>
        <v>0</v>
      </c>
      <c r="Z25" s="188">
        <f t="shared" si="42"/>
        <v>0</v>
      </c>
      <c r="AA25" s="189">
        <f t="shared" si="42"/>
        <v>0</v>
      </c>
      <c r="AB25" s="189">
        <f t="shared" si="42"/>
        <v>0</v>
      </c>
      <c r="AC25" s="188">
        <f t="shared" si="42"/>
        <v>0</v>
      </c>
      <c r="AD25" s="188">
        <f t="shared" si="42"/>
        <v>0</v>
      </c>
      <c r="AE25" s="188">
        <f t="shared" si="42"/>
        <v>0</v>
      </c>
      <c r="AF25" s="188">
        <f t="shared" si="42"/>
        <v>0</v>
      </c>
      <c r="AG25" s="188">
        <f t="shared" si="42"/>
        <v>0</v>
      </c>
      <c r="AH25" s="188">
        <f t="shared" si="42"/>
        <v>0</v>
      </c>
      <c r="AI25" s="188">
        <f t="shared" si="42"/>
        <v>0</v>
      </c>
      <c r="AJ25" s="188">
        <f t="shared" si="42"/>
        <v>0</v>
      </c>
      <c r="AK25" s="188">
        <f t="shared" si="42"/>
        <v>0</v>
      </c>
      <c r="AL25" s="188">
        <f t="shared" si="42"/>
        <v>0</v>
      </c>
      <c r="AM25" s="188">
        <f t="shared" si="42"/>
        <v>0</v>
      </c>
      <c r="AN25" s="188">
        <f t="shared" si="42"/>
        <v>0</v>
      </c>
      <c r="AO25" s="189">
        <f t="shared" si="42"/>
        <v>0</v>
      </c>
      <c r="AP25" s="189">
        <f t="shared" si="42"/>
        <v>0</v>
      </c>
      <c r="AQ25" s="188">
        <f t="shared" si="42"/>
        <v>144</v>
      </c>
      <c r="AR25" s="188">
        <f t="shared" si="42"/>
        <v>144</v>
      </c>
      <c r="AS25" s="188">
        <f t="shared" si="42"/>
        <v>42</v>
      </c>
      <c r="AT25" s="188">
        <f t="shared" si="42"/>
        <v>94</v>
      </c>
      <c r="AU25" s="188">
        <f t="shared" si="42"/>
        <v>0</v>
      </c>
      <c r="AV25" s="188">
        <f t="shared" si="42"/>
        <v>2</v>
      </c>
      <c r="AW25" s="188">
        <f t="shared" si="42"/>
        <v>6</v>
      </c>
      <c r="AX25" s="188">
        <f t="shared" si="42"/>
        <v>0</v>
      </c>
      <c r="AY25" s="188">
        <f t="shared" si="42"/>
        <v>0</v>
      </c>
      <c r="AZ25" s="188">
        <f t="shared" si="42"/>
        <v>0</v>
      </c>
      <c r="BA25" s="189"/>
      <c r="BB25" s="189">
        <f t="shared" si="42"/>
        <v>0</v>
      </c>
      <c r="BC25" s="188">
        <f t="shared" si="42"/>
        <v>138</v>
      </c>
      <c r="BD25" s="188">
        <f t="shared" si="42"/>
        <v>138</v>
      </c>
      <c r="BE25" s="188">
        <f t="shared" si="42"/>
        <v>32</v>
      </c>
      <c r="BF25" s="188">
        <f t="shared" si="42"/>
        <v>94</v>
      </c>
      <c r="BG25" s="188">
        <f t="shared" si="42"/>
        <v>2</v>
      </c>
      <c r="BH25" s="188">
        <f t="shared" si="42"/>
        <v>2</v>
      </c>
      <c r="BI25" s="188">
        <f t="shared" si="42"/>
        <v>8</v>
      </c>
      <c r="BJ25" s="188">
        <f t="shared" si="42"/>
        <v>0</v>
      </c>
      <c r="BK25" s="188">
        <f t="shared" si="42"/>
        <v>0</v>
      </c>
      <c r="BL25" s="188">
        <f t="shared" si="42"/>
        <v>0</v>
      </c>
      <c r="BM25" s="189"/>
      <c r="BN25" s="189">
        <f t="shared" si="42"/>
        <v>0</v>
      </c>
      <c r="BO25" s="188">
        <f t="shared" si="42"/>
        <v>110</v>
      </c>
      <c r="BP25" s="188">
        <f t="shared" si="42"/>
        <v>104</v>
      </c>
      <c r="BQ25" s="188">
        <f t="shared" si="42"/>
        <v>16</v>
      </c>
      <c r="BR25" s="188">
        <f t="shared" si="42"/>
        <v>80</v>
      </c>
      <c r="BS25" s="188">
        <f t="shared" si="42"/>
        <v>0</v>
      </c>
      <c r="BT25" s="188">
        <f t="shared" si="42"/>
        <v>0</v>
      </c>
      <c r="BU25" s="188">
        <f t="shared" si="42"/>
        <v>8</v>
      </c>
      <c r="BV25" s="188">
        <f t="shared" si="42"/>
        <v>0</v>
      </c>
      <c r="BW25" s="188">
        <f t="shared" si="42"/>
        <v>0</v>
      </c>
      <c r="BX25" s="188">
        <f t="shared" si="42"/>
        <v>0</v>
      </c>
      <c r="BY25" s="189"/>
      <c r="BZ25" s="189">
        <f t="shared" si="42"/>
        <v>6</v>
      </c>
      <c r="CA25" s="188">
        <f t="shared" si="42"/>
        <v>46</v>
      </c>
      <c r="CB25" s="188">
        <f t="shared" si="42"/>
        <v>46</v>
      </c>
      <c r="CC25" s="188">
        <f t="shared" si="42"/>
        <v>16</v>
      </c>
      <c r="CD25" s="188">
        <f t="shared" si="42"/>
        <v>30</v>
      </c>
      <c r="CE25" s="188">
        <f t="shared" ref="CE25:CL25" si="43">CE26+CE27+CE28+CE29+CE30+CE31</f>
        <v>0</v>
      </c>
      <c r="CF25" s="188">
        <f t="shared" si="43"/>
        <v>0</v>
      </c>
      <c r="CG25" s="188">
        <f t="shared" si="43"/>
        <v>0</v>
      </c>
      <c r="CH25" s="188">
        <f t="shared" si="43"/>
        <v>0</v>
      </c>
      <c r="CI25" s="188">
        <f t="shared" si="43"/>
        <v>0</v>
      </c>
      <c r="CJ25" s="188">
        <f t="shared" si="43"/>
        <v>0</v>
      </c>
      <c r="CK25" s="189"/>
      <c r="CL25" s="190">
        <f t="shared" si="43"/>
        <v>0</v>
      </c>
      <c r="CM25" s="233"/>
    </row>
    <row r="26" spans="1:91" ht="15" x14ac:dyDescent="0.25">
      <c r="A26" s="33" t="s">
        <v>67</v>
      </c>
      <c r="B26" s="126" t="s">
        <v>68</v>
      </c>
      <c r="C26" s="166">
        <v>48</v>
      </c>
      <c r="D26" s="166">
        <v>48</v>
      </c>
      <c r="E26" s="163">
        <v>32</v>
      </c>
      <c r="F26" s="163">
        <v>10</v>
      </c>
      <c r="G26" s="163">
        <v>2</v>
      </c>
      <c r="H26" s="163">
        <v>2</v>
      </c>
      <c r="I26" s="163">
        <v>2</v>
      </c>
      <c r="J26" s="163"/>
      <c r="K26" s="163"/>
      <c r="L26" s="142"/>
      <c r="M26" s="142"/>
      <c r="N26" s="215" t="s">
        <v>57</v>
      </c>
      <c r="O26" s="215"/>
      <c r="P26" s="162"/>
      <c r="Q26" s="166">
        <v>0</v>
      </c>
      <c r="R26" s="166">
        <v>0</v>
      </c>
      <c r="S26" s="162"/>
      <c r="T26" s="162"/>
      <c r="U26" s="162"/>
      <c r="V26" s="162"/>
      <c r="W26" s="162"/>
      <c r="X26" s="162"/>
      <c r="Y26" s="162"/>
      <c r="Z26" s="164"/>
      <c r="AA26" s="165"/>
      <c r="AB26" s="165"/>
      <c r="AC26" s="166">
        <f>AE26+AF26+AG26+AH26+AI26+AJ26+AK26+AL26+AP26</f>
        <v>0</v>
      </c>
      <c r="AD26" s="166">
        <f>SUM(AE26:AJ26)</f>
        <v>0</v>
      </c>
      <c r="AE26" s="162"/>
      <c r="AF26" s="162"/>
      <c r="AG26" s="162"/>
      <c r="AH26" s="162"/>
      <c r="AI26" s="162"/>
      <c r="AJ26" s="162"/>
      <c r="AK26" s="162"/>
      <c r="AL26" s="164"/>
      <c r="AM26" s="166"/>
      <c r="AN26" s="166"/>
      <c r="AO26" s="165"/>
      <c r="AP26" s="165"/>
      <c r="AQ26" s="166">
        <f>AS26+AT26+AU26+AV26+AW26+AX26+AY26+AZ26+BB26</f>
        <v>0</v>
      </c>
      <c r="AR26" s="166">
        <f>SUM(AS26:AX26)</f>
        <v>0</v>
      </c>
      <c r="AS26" s="162"/>
      <c r="AT26" s="162"/>
      <c r="AU26" s="162"/>
      <c r="AV26" s="162"/>
      <c r="AW26" s="162"/>
      <c r="AX26" s="162"/>
      <c r="AY26" s="162"/>
      <c r="AZ26" s="164"/>
      <c r="BA26" s="165"/>
      <c r="BB26" s="165"/>
      <c r="BC26" s="166">
        <f>BE26+BF26+BG26+BH26+BI26+BJ26+BK26+BL26+BN26</f>
        <v>48</v>
      </c>
      <c r="BD26" s="166">
        <f>SUM(BE26:BJ26)</f>
        <v>48</v>
      </c>
      <c r="BE26" s="163">
        <v>32</v>
      </c>
      <c r="BF26" s="163">
        <v>10</v>
      </c>
      <c r="BG26" s="163">
        <v>2</v>
      </c>
      <c r="BH26" s="163">
        <v>2</v>
      </c>
      <c r="BI26" s="163">
        <v>2</v>
      </c>
      <c r="BJ26" s="163"/>
      <c r="BK26" s="163"/>
      <c r="BL26" s="164"/>
      <c r="BM26" s="165" t="s">
        <v>57</v>
      </c>
      <c r="BN26" s="165"/>
      <c r="BO26" s="166">
        <f>BQ26+BR26+BS26+BT26+BU26+BV26+BW26+BX26+BZ26</f>
        <v>0</v>
      </c>
      <c r="BP26" s="166">
        <f>SUM(BQ26:BV26)</f>
        <v>0</v>
      </c>
      <c r="BQ26" s="162"/>
      <c r="BR26" s="162"/>
      <c r="BS26" s="162"/>
      <c r="BT26" s="162"/>
      <c r="BU26" s="162"/>
      <c r="BV26" s="162"/>
      <c r="BW26" s="162"/>
      <c r="BX26" s="164"/>
      <c r="BY26" s="165"/>
      <c r="BZ26" s="165"/>
      <c r="CA26" s="166">
        <f>CC26+CD26+CE26+CF26+CG26+CH26+CI26+CJ26+CL26</f>
        <v>0</v>
      </c>
      <c r="CB26" s="166">
        <f>SUM(CC26:CH26)</f>
        <v>0</v>
      </c>
      <c r="CC26" s="162"/>
      <c r="CD26" s="162"/>
      <c r="CE26" s="162"/>
      <c r="CF26" s="162"/>
      <c r="CG26" s="162"/>
      <c r="CH26" s="162"/>
      <c r="CI26" s="162"/>
      <c r="CJ26" s="164"/>
      <c r="CK26" s="165"/>
      <c r="CL26" s="165"/>
    </row>
    <row r="27" spans="1:91" ht="15" x14ac:dyDescent="0.25">
      <c r="A27" s="29" t="s">
        <v>69</v>
      </c>
      <c r="B27" s="62" t="s">
        <v>13</v>
      </c>
      <c r="C27" s="169">
        <v>48</v>
      </c>
      <c r="D27" s="169">
        <v>48</v>
      </c>
      <c r="E27" s="216">
        <v>40</v>
      </c>
      <c r="F27" s="216">
        <v>4</v>
      </c>
      <c r="G27" s="216"/>
      <c r="H27" s="216">
        <v>2</v>
      </c>
      <c r="I27" s="216">
        <v>2</v>
      </c>
      <c r="J27" s="216"/>
      <c r="K27" s="216"/>
      <c r="L27" s="156"/>
      <c r="M27" s="156"/>
      <c r="N27" s="151" t="s">
        <v>57</v>
      </c>
      <c r="O27" s="151"/>
      <c r="P27" s="167"/>
      <c r="Q27" s="169">
        <v>0</v>
      </c>
      <c r="R27" s="169">
        <v>0</v>
      </c>
      <c r="S27" s="167"/>
      <c r="T27" s="167"/>
      <c r="U27" s="167"/>
      <c r="V27" s="167"/>
      <c r="W27" s="167"/>
      <c r="X27" s="167"/>
      <c r="Y27" s="167"/>
      <c r="Z27" s="168"/>
      <c r="AA27" s="158"/>
      <c r="AB27" s="158"/>
      <c r="AC27" s="169">
        <f t="shared" ref="AC27:AC31" si="44">AE27+AF27+AG27+AH27+AI27+AJ27+AK27+AL27+AP27</f>
        <v>0</v>
      </c>
      <c r="AD27" s="169">
        <f t="shared" ref="AD27:AD31" si="45">SUM(AE27:AJ27)</f>
        <v>0</v>
      </c>
      <c r="AE27" s="167"/>
      <c r="AF27" s="167"/>
      <c r="AG27" s="167"/>
      <c r="AH27" s="167"/>
      <c r="AI27" s="167"/>
      <c r="AJ27" s="167"/>
      <c r="AK27" s="167"/>
      <c r="AL27" s="168"/>
      <c r="AM27" s="169"/>
      <c r="AN27" s="169"/>
      <c r="AO27" s="158"/>
      <c r="AP27" s="158"/>
      <c r="AQ27" s="169">
        <f t="shared" ref="AQ27:AQ31" si="46">AS27+AT27+AU27+AV27+AW27+AX27+AY27+AZ27+BB27</f>
        <v>48</v>
      </c>
      <c r="AR27" s="169">
        <f t="shared" ref="AR27:AR31" si="47">SUM(AS27:AX27)</f>
        <v>48</v>
      </c>
      <c r="AS27" s="216">
        <v>40</v>
      </c>
      <c r="AT27" s="216">
        <v>4</v>
      </c>
      <c r="AU27" s="216"/>
      <c r="AV27" s="216">
        <v>2</v>
      </c>
      <c r="AW27" s="216">
        <v>2</v>
      </c>
      <c r="AX27" s="216"/>
      <c r="AY27" s="216"/>
      <c r="AZ27" s="156"/>
      <c r="BA27" s="151" t="s">
        <v>57</v>
      </c>
      <c r="BB27" s="158"/>
      <c r="BC27" s="169">
        <f t="shared" ref="BC27:BC31" si="48">BE27+BF27+BG27+BH27+BI27+BJ27+BK27+BL27+BN27</f>
        <v>0</v>
      </c>
      <c r="BD27" s="169">
        <f t="shared" ref="BD27:BD31" si="49">SUM(BE27:BJ27)</f>
        <v>0</v>
      </c>
      <c r="BE27" s="216"/>
      <c r="BF27" s="216"/>
      <c r="BG27" s="216"/>
      <c r="BH27" s="216"/>
      <c r="BI27" s="216"/>
      <c r="BJ27" s="216"/>
      <c r="BK27" s="216"/>
      <c r="BL27" s="168"/>
      <c r="BM27" s="158"/>
      <c r="BN27" s="158"/>
      <c r="BO27" s="169">
        <f t="shared" ref="BO27:BO31" si="50">BQ27+BR27+BS27+BT27+BU27+BV27+BW27+BX27+BZ27</f>
        <v>0</v>
      </c>
      <c r="BP27" s="169">
        <f t="shared" ref="BP27:BP31" si="51">SUM(BQ27:BV27)</f>
        <v>0</v>
      </c>
      <c r="BQ27" s="167"/>
      <c r="BR27" s="167"/>
      <c r="BS27" s="167"/>
      <c r="BT27" s="167"/>
      <c r="BU27" s="167"/>
      <c r="BV27" s="167"/>
      <c r="BW27" s="167"/>
      <c r="BX27" s="168"/>
      <c r="BY27" s="158"/>
      <c r="BZ27" s="158"/>
      <c r="CA27" s="169">
        <f t="shared" ref="CA27:CA31" si="52">CC27+CD27+CE27+CF27+CG27+CH27+CI27+CJ27+CL27</f>
        <v>0</v>
      </c>
      <c r="CB27" s="169">
        <f t="shared" ref="CB27:CB31" si="53">SUM(CC27:CH27)</f>
        <v>0</v>
      </c>
      <c r="CC27" s="167"/>
      <c r="CD27" s="167"/>
      <c r="CE27" s="167"/>
      <c r="CF27" s="167"/>
      <c r="CG27" s="167"/>
      <c r="CH27" s="167"/>
      <c r="CI27" s="167"/>
      <c r="CJ27" s="168"/>
      <c r="CK27" s="158"/>
      <c r="CL27" s="158"/>
    </row>
    <row r="28" spans="1:91" ht="33.75" x14ac:dyDescent="0.25">
      <c r="A28" s="29" t="s">
        <v>121</v>
      </c>
      <c r="B28" s="62" t="s">
        <v>122</v>
      </c>
      <c r="C28" s="169">
        <v>118</v>
      </c>
      <c r="D28" s="169">
        <v>112</v>
      </c>
      <c r="E28" s="216"/>
      <c r="F28" s="216">
        <v>106</v>
      </c>
      <c r="G28" s="216"/>
      <c r="H28" s="216"/>
      <c r="I28" s="216">
        <v>6</v>
      </c>
      <c r="J28" s="216"/>
      <c r="K28" s="216"/>
      <c r="L28" s="156"/>
      <c r="M28" s="156">
        <v>82</v>
      </c>
      <c r="N28" s="151" t="s">
        <v>64</v>
      </c>
      <c r="O28" s="151">
        <v>6</v>
      </c>
      <c r="P28" s="167"/>
      <c r="Q28" s="169">
        <v>0</v>
      </c>
      <c r="R28" s="169">
        <v>0</v>
      </c>
      <c r="S28" s="167"/>
      <c r="T28" s="167"/>
      <c r="U28" s="167"/>
      <c r="V28" s="167"/>
      <c r="W28" s="167"/>
      <c r="X28" s="167"/>
      <c r="Y28" s="167"/>
      <c r="Z28" s="168"/>
      <c r="AA28" s="158"/>
      <c r="AB28" s="158"/>
      <c r="AC28" s="169">
        <f t="shared" si="44"/>
        <v>0</v>
      </c>
      <c r="AD28" s="169">
        <f t="shared" si="45"/>
        <v>0</v>
      </c>
      <c r="AE28" s="167"/>
      <c r="AF28" s="167"/>
      <c r="AG28" s="167"/>
      <c r="AH28" s="167"/>
      <c r="AI28" s="167"/>
      <c r="AJ28" s="167"/>
      <c r="AK28" s="167"/>
      <c r="AL28" s="168"/>
      <c r="AM28" s="169"/>
      <c r="AN28" s="169"/>
      <c r="AO28" s="158"/>
      <c r="AP28" s="158"/>
      <c r="AQ28" s="169">
        <f t="shared" si="46"/>
        <v>48</v>
      </c>
      <c r="AR28" s="169">
        <f t="shared" si="47"/>
        <v>48</v>
      </c>
      <c r="AS28" s="216"/>
      <c r="AT28" s="216">
        <v>46</v>
      </c>
      <c r="AU28" s="216"/>
      <c r="AV28" s="216"/>
      <c r="AW28" s="216">
        <v>2</v>
      </c>
      <c r="AX28" s="216"/>
      <c r="AY28" s="216"/>
      <c r="AZ28" s="156"/>
      <c r="BA28" s="151"/>
      <c r="BB28" s="158"/>
      <c r="BC28" s="169">
        <f t="shared" si="48"/>
        <v>36</v>
      </c>
      <c r="BD28" s="169">
        <f t="shared" si="49"/>
        <v>36</v>
      </c>
      <c r="BE28" s="216"/>
      <c r="BF28" s="216">
        <v>34</v>
      </c>
      <c r="BG28" s="216"/>
      <c r="BH28" s="216"/>
      <c r="BI28" s="216">
        <v>2</v>
      </c>
      <c r="BJ28" s="216"/>
      <c r="BK28" s="216"/>
      <c r="BL28" s="168"/>
      <c r="BM28" s="158"/>
      <c r="BN28" s="158"/>
      <c r="BO28" s="169">
        <f t="shared" si="50"/>
        <v>34</v>
      </c>
      <c r="BP28" s="169">
        <f t="shared" si="51"/>
        <v>28</v>
      </c>
      <c r="BQ28" s="216"/>
      <c r="BR28" s="216">
        <v>26</v>
      </c>
      <c r="BS28" s="216"/>
      <c r="BT28" s="216"/>
      <c r="BU28" s="216">
        <v>2</v>
      </c>
      <c r="BV28" s="216"/>
      <c r="BW28" s="216"/>
      <c r="BX28" s="156"/>
      <c r="BY28" s="151" t="s">
        <v>64</v>
      </c>
      <c r="BZ28" s="151">
        <v>6</v>
      </c>
      <c r="CA28" s="169">
        <f t="shared" si="52"/>
        <v>0</v>
      </c>
      <c r="CB28" s="169">
        <f t="shared" si="53"/>
        <v>0</v>
      </c>
      <c r="CC28" s="167"/>
      <c r="CD28" s="167"/>
      <c r="CE28" s="167"/>
      <c r="CF28" s="167"/>
      <c r="CG28" s="167"/>
      <c r="CH28" s="167"/>
      <c r="CI28" s="167"/>
      <c r="CJ28" s="168"/>
      <c r="CK28" s="158"/>
      <c r="CL28" s="158"/>
    </row>
    <row r="29" spans="1:91" ht="18.75" customHeight="1" x14ac:dyDescent="0.25">
      <c r="A29" s="29" t="s">
        <v>70</v>
      </c>
      <c r="B29" s="62" t="s">
        <v>14</v>
      </c>
      <c r="C29" s="169">
        <v>160</v>
      </c>
      <c r="D29" s="169">
        <v>160</v>
      </c>
      <c r="E29" s="216">
        <v>4</v>
      </c>
      <c r="F29" s="216">
        <v>146</v>
      </c>
      <c r="G29" s="216"/>
      <c r="H29" s="216"/>
      <c r="I29" s="216">
        <v>10</v>
      </c>
      <c r="J29" s="216"/>
      <c r="K29" s="216"/>
      <c r="L29" s="156"/>
      <c r="M29" s="156"/>
      <c r="N29" s="151" t="s">
        <v>170</v>
      </c>
      <c r="O29" s="151"/>
      <c r="P29" s="167"/>
      <c r="Q29" s="169">
        <v>0</v>
      </c>
      <c r="R29" s="169">
        <v>0</v>
      </c>
      <c r="S29" s="167"/>
      <c r="T29" s="167"/>
      <c r="U29" s="167"/>
      <c r="V29" s="167"/>
      <c r="W29" s="167"/>
      <c r="X29" s="167"/>
      <c r="Y29" s="167"/>
      <c r="Z29" s="168"/>
      <c r="AA29" s="158"/>
      <c r="AB29" s="158"/>
      <c r="AC29" s="169">
        <f t="shared" si="44"/>
        <v>0</v>
      </c>
      <c r="AD29" s="169">
        <f t="shared" si="45"/>
        <v>0</v>
      </c>
      <c r="AE29" s="167"/>
      <c r="AF29" s="167"/>
      <c r="AG29" s="167"/>
      <c r="AH29" s="167"/>
      <c r="AI29" s="167"/>
      <c r="AJ29" s="167"/>
      <c r="AK29" s="167"/>
      <c r="AL29" s="168"/>
      <c r="AM29" s="169"/>
      <c r="AN29" s="169"/>
      <c r="AO29" s="158"/>
      <c r="AP29" s="158"/>
      <c r="AQ29" s="169">
        <f t="shared" si="46"/>
        <v>48</v>
      </c>
      <c r="AR29" s="169">
        <f t="shared" si="47"/>
        <v>48</v>
      </c>
      <c r="AS29" s="216">
        <v>2</v>
      </c>
      <c r="AT29" s="216">
        <v>44</v>
      </c>
      <c r="AU29" s="216"/>
      <c r="AV29" s="216"/>
      <c r="AW29" s="216">
        <v>2</v>
      </c>
      <c r="AX29" s="216"/>
      <c r="AY29" s="216"/>
      <c r="AZ29" s="156"/>
      <c r="BA29" s="151" t="s">
        <v>123</v>
      </c>
      <c r="BB29" s="158"/>
      <c r="BC29" s="169">
        <f t="shared" si="48"/>
        <v>54</v>
      </c>
      <c r="BD29" s="169">
        <f t="shared" si="49"/>
        <v>54</v>
      </c>
      <c r="BE29" s="216"/>
      <c r="BF29" s="216">
        <v>50</v>
      </c>
      <c r="BG29" s="216"/>
      <c r="BH29" s="216"/>
      <c r="BI29" s="216">
        <v>4</v>
      </c>
      <c r="BJ29" s="216"/>
      <c r="BK29" s="216"/>
      <c r="BL29" s="168"/>
      <c r="BM29" s="158" t="s">
        <v>57</v>
      </c>
      <c r="BN29" s="158"/>
      <c r="BO29" s="169">
        <f t="shared" si="50"/>
        <v>44</v>
      </c>
      <c r="BP29" s="169">
        <f t="shared" si="51"/>
        <v>44</v>
      </c>
      <c r="BQ29" s="216">
        <v>2</v>
      </c>
      <c r="BR29" s="216">
        <v>38</v>
      </c>
      <c r="BS29" s="216"/>
      <c r="BT29" s="216"/>
      <c r="BU29" s="216">
        <v>4</v>
      </c>
      <c r="BV29" s="216"/>
      <c r="BW29" s="216"/>
      <c r="BX29" s="156"/>
      <c r="BY29" s="151" t="s">
        <v>123</v>
      </c>
      <c r="BZ29" s="151"/>
      <c r="CA29" s="169">
        <f t="shared" si="52"/>
        <v>14</v>
      </c>
      <c r="CB29" s="169">
        <f t="shared" si="53"/>
        <v>14</v>
      </c>
      <c r="CC29" s="167"/>
      <c r="CD29" s="167">
        <v>14</v>
      </c>
      <c r="CE29" s="167"/>
      <c r="CF29" s="167"/>
      <c r="CG29" s="167"/>
      <c r="CH29" s="167"/>
      <c r="CI29" s="167"/>
      <c r="CJ29" s="168"/>
      <c r="CK29" s="158" t="s">
        <v>57</v>
      </c>
      <c r="CL29" s="158"/>
    </row>
    <row r="30" spans="1:91" ht="15" x14ac:dyDescent="0.25">
      <c r="A30" s="29" t="s">
        <v>71</v>
      </c>
      <c r="B30" s="62" t="s">
        <v>72</v>
      </c>
      <c r="C30" s="169">
        <v>32</v>
      </c>
      <c r="D30" s="169">
        <v>32</v>
      </c>
      <c r="E30" s="216">
        <v>16</v>
      </c>
      <c r="F30" s="216">
        <v>16</v>
      </c>
      <c r="G30" s="216"/>
      <c r="H30" s="216"/>
      <c r="I30" s="216"/>
      <c r="J30" s="216"/>
      <c r="K30" s="216"/>
      <c r="L30" s="156"/>
      <c r="M30" s="156"/>
      <c r="N30" s="151" t="s">
        <v>123</v>
      </c>
      <c r="O30" s="151"/>
      <c r="P30" s="167"/>
      <c r="Q30" s="169">
        <v>0</v>
      </c>
      <c r="R30" s="169">
        <v>0</v>
      </c>
      <c r="S30" s="167"/>
      <c r="T30" s="167"/>
      <c r="U30" s="167"/>
      <c r="V30" s="167"/>
      <c r="W30" s="167"/>
      <c r="X30" s="167"/>
      <c r="Y30" s="167"/>
      <c r="Z30" s="168"/>
      <c r="AA30" s="158"/>
      <c r="AB30" s="158"/>
      <c r="AC30" s="169">
        <f t="shared" si="44"/>
        <v>0</v>
      </c>
      <c r="AD30" s="169">
        <f t="shared" si="45"/>
        <v>0</v>
      </c>
      <c r="AE30" s="167"/>
      <c r="AF30" s="167"/>
      <c r="AG30" s="167"/>
      <c r="AH30" s="167"/>
      <c r="AI30" s="167"/>
      <c r="AJ30" s="167"/>
      <c r="AK30" s="167"/>
      <c r="AL30" s="168"/>
      <c r="AM30" s="169"/>
      <c r="AN30" s="169"/>
      <c r="AO30" s="158"/>
      <c r="AP30" s="158"/>
      <c r="AQ30" s="169">
        <f t="shared" si="46"/>
        <v>0</v>
      </c>
      <c r="AR30" s="169">
        <f t="shared" si="47"/>
        <v>0</v>
      </c>
      <c r="AS30" s="167"/>
      <c r="AT30" s="167"/>
      <c r="AU30" s="167"/>
      <c r="AV30" s="167"/>
      <c r="AW30" s="167"/>
      <c r="AX30" s="167"/>
      <c r="AY30" s="167"/>
      <c r="AZ30" s="168"/>
      <c r="BA30" s="158"/>
      <c r="BB30" s="158"/>
      <c r="BC30" s="169">
        <f t="shared" si="48"/>
        <v>0</v>
      </c>
      <c r="BD30" s="169">
        <f t="shared" si="49"/>
        <v>0</v>
      </c>
      <c r="BE30" s="167"/>
      <c r="BF30" s="167"/>
      <c r="BG30" s="167"/>
      <c r="BH30" s="167"/>
      <c r="BI30" s="167"/>
      <c r="BJ30" s="167"/>
      <c r="BK30" s="167"/>
      <c r="BL30" s="168"/>
      <c r="BM30" s="158"/>
      <c r="BN30" s="158"/>
      <c r="BO30" s="169">
        <f t="shared" si="50"/>
        <v>0</v>
      </c>
      <c r="BP30" s="169">
        <f t="shared" si="51"/>
        <v>0</v>
      </c>
      <c r="BQ30" s="216"/>
      <c r="BR30" s="216"/>
      <c r="BS30" s="216"/>
      <c r="BT30" s="216"/>
      <c r="BU30" s="216"/>
      <c r="BV30" s="216"/>
      <c r="BW30" s="216"/>
      <c r="BX30" s="156"/>
      <c r="BY30" s="151"/>
      <c r="BZ30" s="151"/>
      <c r="CA30" s="169">
        <f t="shared" si="52"/>
        <v>32</v>
      </c>
      <c r="CB30" s="169">
        <f t="shared" si="53"/>
        <v>32</v>
      </c>
      <c r="CC30" s="216">
        <v>16</v>
      </c>
      <c r="CD30" s="216">
        <v>16</v>
      </c>
      <c r="CE30" s="216"/>
      <c r="CF30" s="167"/>
      <c r="CG30" s="167"/>
      <c r="CH30" s="167"/>
      <c r="CI30" s="167"/>
      <c r="CJ30" s="168"/>
      <c r="CK30" s="158" t="s">
        <v>123</v>
      </c>
      <c r="CL30" s="158"/>
    </row>
    <row r="31" spans="1:91" ht="21.75" customHeight="1" thickBot="1" x14ac:dyDescent="0.3">
      <c r="A31" s="124" t="s">
        <v>126</v>
      </c>
      <c r="B31" s="220" t="s">
        <v>183</v>
      </c>
      <c r="C31" s="174">
        <v>32</v>
      </c>
      <c r="D31" s="174">
        <v>32</v>
      </c>
      <c r="E31" s="171">
        <v>14</v>
      </c>
      <c r="F31" s="171">
        <v>16</v>
      </c>
      <c r="G31" s="171"/>
      <c r="H31" s="171"/>
      <c r="I31" s="171">
        <v>2</v>
      </c>
      <c r="J31" s="171"/>
      <c r="K31" s="171"/>
      <c r="L31" s="161"/>
      <c r="M31" s="161">
        <v>32</v>
      </c>
      <c r="N31" s="214" t="s">
        <v>123</v>
      </c>
      <c r="O31" s="214"/>
      <c r="P31" s="170"/>
      <c r="Q31" s="174">
        <v>0</v>
      </c>
      <c r="R31" s="174">
        <v>0</v>
      </c>
      <c r="S31" s="170"/>
      <c r="T31" s="170"/>
      <c r="U31" s="170"/>
      <c r="V31" s="170"/>
      <c r="W31" s="170"/>
      <c r="X31" s="170"/>
      <c r="Y31" s="170"/>
      <c r="Z31" s="172"/>
      <c r="AA31" s="173"/>
      <c r="AB31" s="173"/>
      <c r="AC31" s="174">
        <f t="shared" si="44"/>
        <v>0</v>
      </c>
      <c r="AD31" s="174">
        <f t="shared" si="45"/>
        <v>0</v>
      </c>
      <c r="AE31" s="170"/>
      <c r="AF31" s="170"/>
      <c r="AG31" s="170"/>
      <c r="AH31" s="170"/>
      <c r="AI31" s="170"/>
      <c r="AJ31" s="170"/>
      <c r="AK31" s="170"/>
      <c r="AL31" s="172"/>
      <c r="AM31" s="174"/>
      <c r="AN31" s="174"/>
      <c r="AO31" s="173"/>
      <c r="AP31" s="173"/>
      <c r="AQ31" s="174">
        <f t="shared" si="46"/>
        <v>0</v>
      </c>
      <c r="AR31" s="174">
        <f t="shared" si="47"/>
        <v>0</v>
      </c>
      <c r="AS31" s="170"/>
      <c r="AT31" s="170"/>
      <c r="AU31" s="170"/>
      <c r="AV31" s="170"/>
      <c r="AW31" s="170"/>
      <c r="AX31" s="170"/>
      <c r="AY31" s="170"/>
      <c r="AZ31" s="172"/>
      <c r="BA31" s="173"/>
      <c r="BB31" s="173"/>
      <c r="BC31" s="174">
        <f t="shared" si="48"/>
        <v>0</v>
      </c>
      <c r="BD31" s="174">
        <f t="shared" si="49"/>
        <v>0</v>
      </c>
      <c r="BE31" s="170"/>
      <c r="BF31" s="170"/>
      <c r="BG31" s="170"/>
      <c r="BH31" s="170"/>
      <c r="BI31" s="170"/>
      <c r="BJ31" s="170"/>
      <c r="BK31" s="170"/>
      <c r="BL31" s="172"/>
      <c r="BM31" s="173"/>
      <c r="BN31" s="173"/>
      <c r="BO31" s="174">
        <f t="shared" si="50"/>
        <v>32</v>
      </c>
      <c r="BP31" s="174">
        <f t="shared" si="51"/>
        <v>32</v>
      </c>
      <c r="BQ31" s="171">
        <v>14</v>
      </c>
      <c r="BR31" s="171">
        <v>16</v>
      </c>
      <c r="BS31" s="171"/>
      <c r="BT31" s="171"/>
      <c r="BU31" s="171">
        <v>2</v>
      </c>
      <c r="BV31" s="171"/>
      <c r="BW31" s="171"/>
      <c r="BX31" s="161"/>
      <c r="BY31" s="214" t="s">
        <v>123</v>
      </c>
      <c r="BZ31" s="214"/>
      <c r="CA31" s="174">
        <f t="shared" si="52"/>
        <v>0</v>
      </c>
      <c r="CB31" s="174">
        <f t="shared" si="53"/>
        <v>0</v>
      </c>
      <c r="CC31" s="170"/>
      <c r="CD31" s="170"/>
      <c r="CE31" s="170"/>
      <c r="CF31" s="170"/>
      <c r="CG31" s="170"/>
      <c r="CH31" s="170"/>
      <c r="CI31" s="170"/>
      <c r="CJ31" s="172"/>
      <c r="CK31" s="173"/>
      <c r="CL31" s="173"/>
    </row>
    <row r="32" spans="1:91" s="133" customFormat="1" ht="21.75" thickBot="1" x14ac:dyDescent="0.3">
      <c r="A32" s="135" t="s">
        <v>73</v>
      </c>
      <c r="B32" s="221" t="s">
        <v>74</v>
      </c>
      <c r="C32" s="188">
        <f>C33+C34</f>
        <v>108</v>
      </c>
      <c r="D32" s="188">
        <f t="shared" ref="D32:BX32" si="54">D33+D34</f>
        <v>102</v>
      </c>
      <c r="E32" s="188">
        <f t="shared" si="54"/>
        <v>56</v>
      </c>
      <c r="F32" s="188">
        <f t="shared" si="54"/>
        <v>40</v>
      </c>
      <c r="G32" s="188">
        <f t="shared" si="54"/>
        <v>0</v>
      </c>
      <c r="H32" s="188">
        <f t="shared" si="54"/>
        <v>0</v>
      </c>
      <c r="I32" s="188">
        <f t="shared" si="54"/>
        <v>6</v>
      </c>
      <c r="J32" s="188">
        <f t="shared" si="54"/>
        <v>0</v>
      </c>
      <c r="K32" s="188">
        <f t="shared" si="54"/>
        <v>0</v>
      </c>
      <c r="L32" s="188">
        <f t="shared" si="54"/>
        <v>0</v>
      </c>
      <c r="M32" s="188">
        <f t="shared" si="54"/>
        <v>0</v>
      </c>
      <c r="N32" s="189"/>
      <c r="O32" s="189">
        <f t="shared" si="54"/>
        <v>6</v>
      </c>
      <c r="P32" s="188">
        <f t="shared" si="54"/>
        <v>0</v>
      </c>
      <c r="Q32" s="188">
        <f t="shared" si="54"/>
        <v>0</v>
      </c>
      <c r="R32" s="188">
        <f>R33+R34</f>
        <v>0</v>
      </c>
      <c r="S32" s="188">
        <f t="shared" si="54"/>
        <v>0</v>
      </c>
      <c r="T32" s="188">
        <f t="shared" si="54"/>
        <v>0</v>
      </c>
      <c r="U32" s="188">
        <f t="shared" si="54"/>
        <v>0</v>
      </c>
      <c r="V32" s="188">
        <f t="shared" si="54"/>
        <v>0</v>
      </c>
      <c r="W32" s="188">
        <f t="shared" si="54"/>
        <v>0</v>
      </c>
      <c r="X32" s="188"/>
      <c r="Y32" s="188">
        <f t="shared" si="54"/>
        <v>0</v>
      </c>
      <c r="Z32" s="188">
        <f t="shared" si="54"/>
        <v>0</v>
      </c>
      <c r="AA32" s="189"/>
      <c r="AB32" s="189">
        <f>AB33+AB34</f>
        <v>0</v>
      </c>
      <c r="AC32" s="188">
        <f>AC33+AC34</f>
        <v>0</v>
      </c>
      <c r="AD32" s="188">
        <f t="shared" si="54"/>
        <v>0</v>
      </c>
      <c r="AE32" s="188">
        <f t="shared" si="54"/>
        <v>0</v>
      </c>
      <c r="AF32" s="188">
        <f t="shared" si="54"/>
        <v>0</v>
      </c>
      <c r="AG32" s="188">
        <f t="shared" si="54"/>
        <v>0</v>
      </c>
      <c r="AH32" s="188">
        <f t="shared" si="54"/>
        <v>0</v>
      </c>
      <c r="AI32" s="188">
        <f t="shared" si="54"/>
        <v>0</v>
      </c>
      <c r="AJ32" s="188">
        <f t="shared" si="54"/>
        <v>0</v>
      </c>
      <c r="AK32" s="188">
        <f t="shared" si="54"/>
        <v>0</v>
      </c>
      <c r="AL32" s="188">
        <f t="shared" si="54"/>
        <v>0</v>
      </c>
      <c r="AM32" s="188">
        <f t="shared" si="54"/>
        <v>0</v>
      </c>
      <c r="AN32" s="188">
        <f t="shared" si="54"/>
        <v>0</v>
      </c>
      <c r="AO32" s="189"/>
      <c r="AP32" s="189">
        <f t="shared" si="54"/>
        <v>0</v>
      </c>
      <c r="AQ32" s="188">
        <f t="shared" si="54"/>
        <v>72</v>
      </c>
      <c r="AR32" s="188">
        <f t="shared" si="54"/>
        <v>66</v>
      </c>
      <c r="AS32" s="188">
        <f t="shared" si="54"/>
        <v>32</v>
      </c>
      <c r="AT32" s="188">
        <f t="shared" si="54"/>
        <v>30</v>
      </c>
      <c r="AU32" s="188">
        <f t="shared" si="54"/>
        <v>0</v>
      </c>
      <c r="AV32" s="188">
        <f t="shared" si="54"/>
        <v>0</v>
      </c>
      <c r="AW32" s="188">
        <f t="shared" si="54"/>
        <v>4</v>
      </c>
      <c r="AX32" s="188">
        <f t="shared" si="54"/>
        <v>0</v>
      </c>
      <c r="AY32" s="188">
        <f t="shared" si="54"/>
        <v>0</v>
      </c>
      <c r="AZ32" s="188">
        <f t="shared" si="54"/>
        <v>0</v>
      </c>
      <c r="BA32" s="189"/>
      <c r="BB32" s="189">
        <f t="shared" si="54"/>
        <v>6</v>
      </c>
      <c r="BC32" s="188">
        <f t="shared" si="54"/>
        <v>0</v>
      </c>
      <c r="BD32" s="188">
        <f t="shared" si="54"/>
        <v>0</v>
      </c>
      <c r="BE32" s="188">
        <f t="shared" si="54"/>
        <v>0</v>
      </c>
      <c r="BF32" s="188">
        <f t="shared" si="54"/>
        <v>0</v>
      </c>
      <c r="BG32" s="188">
        <f t="shared" si="54"/>
        <v>0</v>
      </c>
      <c r="BH32" s="188">
        <f t="shared" si="54"/>
        <v>0</v>
      </c>
      <c r="BI32" s="188">
        <f t="shared" si="54"/>
        <v>0</v>
      </c>
      <c r="BJ32" s="188">
        <f t="shared" si="54"/>
        <v>0</v>
      </c>
      <c r="BK32" s="188">
        <f t="shared" si="54"/>
        <v>0</v>
      </c>
      <c r="BL32" s="188">
        <f t="shared" si="54"/>
        <v>0</v>
      </c>
      <c r="BM32" s="189"/>
      <c r="BN32" s="189">
        <f t="shared" si="54"/>
        <v>0</v>
      </c>
      <c r="BO32" s="188">
        <f t="shared" si="54"/>
        <v>0</v>
      </c>
      <c r="BP32" s="188">
        <f t="shared" si="54"/>
        <v>0</v>
      </c>
      <c r="BQ32" s="188">
        <f t="shared" si="54"/>
        <v>0</v>
      </c>
      <c r="BR32" s="188">
        <f t="shared" si="54"/>
        <v>0</v>
      </c>
      <c r="BS32" s="188">
        <f t="shared" si="54"/>
        <v>0</v>
      </c>
      <c r="BT32" s="188">
        <f t="shared" si="54"/>
        <v>0</v>
      </c>
      <c r="BU32" s="188">
        <f t="shared" si="54"/>
        <v>0</v>
      </c>
      <c r="BV32" s="188">
        <f t="shared" si="54"/>
        <v>0</v>
      </c>
      <c r="BW32" s="188">
        <f t="shared" si="54"/>
        <v>0</v>
      </c>
      <c r="BX32" s="188">
        <f t="shared" si="54"/>
        <v>0</v>
      </c>
      <c r="BY32" s="189"/>
      <c r="BZ32" s="189">
        <f t="shared" ref="BZ32:CL32" si="55">BZ33+BZ34</f>
        <v>0</v>
      </c>
      <c r="CA32" s="188">
        <f t="shared" si="55"/>
        <v>36</v>
      </c>
      <c r="CB32" s="188">
        <f t="shared" si="55"/>
        <v>36</v>
      </c>
      <c r="CC32" s="188">
        <f t="shared" si="55"/>
        <v>24</v>
      </c>
      <c r="CD32" s="188">
        <f t="shared" si="55"/>
        <v>10</v>
      </c>
      <c r="CE32" s="188">
        <f t="shared" si="55"/>
        <v>0</v>
      </c>
      <c r="CF32" s="188">
        <f t="shared" si="55"/>
        <v>0</v>
      </c>
      <c r="CG32" s="188">
        <f t="shared" si="55"/>
        <v>2</v>
      </c>
      <c r="CH32" s="188">
        <f t="shared" si="55"/>
        <v>0</v>
      </c>
      <c r="CI32" s="188">
        <f t="shared" si="55"/>
        <v>0</v>
      </c>
      <c r="CJ32" s="188">
        <f t="shared" si="55"/>
        <v>0</v>
      </c>
      <c r="CK32" s="189"/>
      <c r="CL32" s="190">
        <f t="shared" si="55"/>
        <v>0</v>
      </c>
    </row>
    <row r="33" spans="1:90" ht="12.75" customHeight="1" x14ac:dyDescent="0.25">
      <c r="A33" s="33" t="s">
        <v>75</v>
      </c>
      <c r="B33" s="126" t="s">
        <v>43</v>
      </c>
      <c r="C33" s="176">
        <v>72</v>
      </c>
      <c r="D33" s="166">
        <v>66</v>
      </c>
      <c r="E33" s="140">
        <v>32</v>
      </c>
      <c r="F33" s="140">
        <v>30</v>
      </c>
      <c r="G33" s="140"/>
      <c r="H33" s="140"/>
      <c r="I33" s="140">
        <v>4</v>
      </c>
      <c r="J33" s="140"/>
      <c r="K33" s="140"/>
      <c r="L33" s="142"/>
      <c r="M33" s="142"/>
      <c r="N33" s="215" t="s">
        <v>64</v>
      </c>
      <c r="O33" s="215">
        <v>6</v>
      </c>
      <c r="P33" s="175"/>
      <c r="Q33" s="166">
        <v>0</v>
      </c>
      <c r="R33" s="166">
        <v>0</v>
      </c>
      <c r="S33" s="175"/>
      <c r="T33" s="175"/>
      <c r="U33" s="175"/>
      <c r="V33" s="175"/>
      <c r="W33" s="175"/>
      <c r="X33" s="175"/>
      <c r="Y33" s="175"/>
      <c r="Z33" s="164"/>
      <c r="AA33" s="165"/>
      <c r="AB33" s="165"/>
      <c r="AC33" s="166">
        <v>0</v>
      </c>
      <c r="AD33" s="166">
        <v>0</v>
      </c>
      <c r="AE33" s="175"/>
      <c r="AF33" s="175"/>
      <c r="AG33" s="175"/>
      <c r="AH33" s="175"/>
      <c r="AI33" s="175"/>
      <c r="AJ33" s="175"/>
      <c r="AK33" s="175"/>
      <c r="AL33" s="164"/>
      <c r="AM33" s="165"/>
      <c r="AN33" s="165"/>
      <c r="AO33" s="165"/>
      <c r="AP33" s="165"/>
      <c r="AQ33" s="166">
        <f>SUM(AS33+AT33+AU33+AV33+AW33+AX33+AY33+AZ33+BB33)</f>
        <v>72</v>
      </c>
      <c r="AR33" s="166">
        <f>SUM(AS33:AX33)</f>
        <v>66</v>
      </c>
      <c r="AS33" s="140">
        <v>32</v>
      </c>
      <c r="AT33" s="140">
        <v>30</v>
      </c>
      <c r="AU33" s="140"/>
      <c r="AV33" s="140"/>
      <c r="AW33" s="140">
        <v>4</v>
      </c>
      <c r="AX33" s="140"/>
      <c r="AY33" s="140"/>
      <c r="AZ33" s="142"/>
      <c r="BA33" s="165" t="s">
        <v>64</v>
      </c>
      <c r="BB33" s="165">
        <v>6</v>
      </c>
      <c r="BC33" s="166">
        <f>BE33+BF33+BG33+BH33+BI33+BJ33+BK33+BL33+BN33</f>
        <v>0</v>
      </c>
      <c r="BD33" s="166">
        <f>SUM(BE33:BJ33)</f>
        <v>0</v>
      </c>
      <c r="BE33" s="175"/>
      <c r="BF33" s="175"/>
      <c r="BG33" s="175"/>
      <c r="BH33" s="175"/>
      <c r="BI33" s="175"/>
      <c r="BJ33" s="175"/>
      <c r="BK33" s="175"/>
      <c r="BL33" s="164"/>
      <c r="BM33" s="165"/>
      <c r="BN33" s="165"/>
      <c r="BO33" s="166">
        <f>BQ33+BR33+BS33+BT33+BU33+BV33+BW33+BX33+BZ33</f>
        <v>0</v>
      </c>
      <c r="BP33" s="166">
        <f>SUM(BQ33:BV33)</f>
        <v>0</v>
      </c>
      <c r="BQ33" s="175"/>
      <c r="BR33" s="175"/>
      <c r="BS33" s="175"/>
      <c r="BT33" s="175"/>
      <c r="BU33" s="175"/>
      <c r="BV33" s="175"/>
      <c r="BW33" s="175"/>
      <c r="BX33" s="164"/>
      <c r="BY33" s="165"/>
      <c r="BZ33" s="165"/>
      <c r="CA33" s="166">
        <f>CC33+CD33+CE33+CF33+CG33+CH33+CI33+CJ33+CL33</f>
        <v>0</v>
      </c>
      <c r="CB33" s="166">
        <f>SUM(CC33:CH33)</f>
        <v>0</v>
      </c>
      <c r="CC33" s="175"/>
      <c r="CD33" s="175"/>
      <c r="CE33" s="175"/>
      <c r="CF33" s="175"/>
      <c r="CG33" s="175"/>
      <c r="CH33" s="175"/>
      <c r="CI33" s="175"/>
      <c r="CJ33" s="164"/>
      <c r="CK33" s="165"/>
      <c r="CL33" s="165"/>
    </row>
    <row r="34" spans="1:90" ht="12.75" customHeight="1" thickBot="1" x14ac:dyDescent="0.3">
      <c r="A34" s="70" t="s">
        <v>76</v>
      </c>
      <c r="B34" s="283" t="s">
        <v>77</v>
      </c>
      <c r="C34" s="180">
        <v>36</v>
      </c>
      <c r="D34" s="174">
        <v>36</v>
      </c>
      <c r="E34" s="160">
        <v>24</v>
      </c>
      <c r="F34" s="160">
        <v>10</v>
      </c>
      <c r="G34" s="160"/>
      <c r="H34" s="160"/>
      <c r="I34" s="160">
        <v>2</v>
      </c>
      <c r="J34" s="160"/>
      <c r="K34" s="160"/>
      <c r="L34" s="161"/>
      <c r="M34" s="161"/>
      <c r="N34" s="214" t="s">
        <v>57</v>
      </c>
      <c r="O34" s="214"/>
      <c r="P34" s="179"/>
      <c r="Q34" s="174">
        <v>0</v>
      </c>
      <c r="R34" s="174">
        <v>0</v>
      </c>
      <c r="S34" s="179"/>
      <c r="T34" s="179"/>
      <c r="U34" s="179"/>
      <c r="V34" s="179"/>
      <c r="W34" s="179"/>
      <c r="X34" s="179"/>
      <c r="Y34" s="179"/>
      <c r="Z34" s="172"/>
      <c r="AA34" s="173"/>
      <c r="AB34" s="173"/>
      <c r="AC34" s="174">
        <v>0</v>
      </c>
      <c r="AD34" s="174">
        <v>0</v>
      </c>
      <c r="AE34" s="179"/>
      <c r="AF34" s="179"/>
      <c r="AG34" s="179"/>
      <c r="AH34" s="179"/>
      <c r="AI34" s="179"/>
      <c r="AJ34" s="179"/>
      <c r="AK34" s="179"/>
      <c r="AL34" s="172"/>
      <c r="AM34" s="173"/>
      <c r="AN34" s="173"/>
      <c r="AO34" s="173"/>
      <c r="AP34" s="173"/>
      <c r="AQ34" s="174">
        <f>SUM(AS34+AT34+AU34+AV34+AW34+AX34+AY34+AZ34+BB34)</f>
        <v>0</v>
      </c>
      <c r="AR34" s="174">
        <f>SUM(AS34:AX34)</f>
        <v>0</v>
      </c>
      <c r="AS34" s="160"/>
      <c r="AT34" s="160"/>
      <c r="AU34" s="160"/>
      <c r="AV34" s="160"/>
      <c r="AW34" s="160"/>
      <c r="AX34" s="160"/>
      <c r="AY34" s="160"/>
      <c r="AZ34" s="161"/>
      <c r="BA34" s="173"/>
      <c r="BB34" s="173"/>
      <c r="BC34" s="174">
        <f>BE34+BF34+BG34+BH34+BI34+BJ34+BK34+BL34+BN34</f>
        <v>0</v>
      </c>
      <c r="BD34" s="174">
        <f>SUM(BE34:BJ34)</f>
        <v>0</v>
      </c>
      <c r="BE34" s="179"/>
      <c r="BF34" s="179"/>
      <c r="BG34" s="179"/>
      <c r="BH34" s="179"/>
      <c r="BI34" s="179"/>
      <c r="BJ34" s="179"/>
      <c r="BK34" s="179"/>
      <c r="BL34" s="172"/>
      <c r="BM34" s="173"/>
      <c r="BN34" s="173"/>
      <c r="BO34" s="174"/>
      <c r="BP34" s="174"/>
      <c r="BQ34" s="160"/>
      <c r="BR34" s="160"/>
      <c r="BS34" s="160"/>
      <c r="BT34" s="160"/>
      <c r="BU34" s="160"/>
      <c r="BV34" s="160"/>
      <c r="BW34" s="160"/>
      <c r="BX34" s="161"/>
      <c r="BY34" s="173"/>
      <c r="BZ34" s="173"/>
      <c r="CA34" s="174">
        <f>CB34+CJ34+CL34</f>
        <v>36</v>
      </c>
      <c r="CB34" s="174">
        <f>CC34+CD34+CE34+CF34+CG34+CH34</f>
        <v>36</v>
      </c>
      <c r="CC34" s="160">
        <v>24</v>
      </c>
      <c r="CD34" s="160">
        <v>10</v>
      </c>
      <c r="CE34" s="160"/>
      <c r="CF34" s="160"/>
      <c r="CG34" s="160">
        <v>2</v>
      </c>
      <c r="CH34" s="160"/>
      <c r="CI34" s="160"/>
      <c r="CJ34" s="161"/>
      <c r="CK34" s="173" t="s">
        <v>57</v>
      </c>
      <c r="CL34" s="173"/>
    </row>
    <row r="35" spans="1:90" ht="24" customHeight="1" thickBot="1" x14ac:dyDescent="0.3">
      <c r="A35" s="125" t="s">
        <v>78</v>
      </c>
      <c r="B35" s="219" t="s">
        <v>79</v>
      </c>
      <c r="C35" s="188">
        <f>C36+C37+C38+C39+C40+C41+C42+C43+C44+C45+C46</f>
        <v>715</v>
      </c>
      <c r="D35" s="188">
        <f t="shared" ref="D35:M35" si="56">D36+D37+D38+D39+D40+D41+D42+D43+D44+D45+D46</f>
        <v>661</v>
      </c>
      <c r="E35" s="188">
        <f t="shared" si="56"/>
        <v>359</v>
      </c>
      <c r="F35" s="188">
        <f t="shared" si="56"/>
        <v>246</v>
      </c>
      <c r="G35" s="188">
        <f t="shared" si="56"/>
        <v>8</v>
      </c>
      <c r="H35" s="188">
        <f t="shared" si="56"/>
        <v>6</v>
      </c>
      <c r="I35" s="188">
        <f t="shared" si="56"/>
        <v>42</v>
      </c>
      <c r="J35" s="188">
        <f t="shared" si="56"/>
        <v>0</v>
      </c>
      <c r="K35" s="188">
        <f t="shared" si="56"/>
        <v>0</v>
      </c>
      <c r="L35" s="188">
        <f t="shared" si="56"/>
        <v>18</v>
      </c>
      <c r="M35" s="188">
        <f t="shared" si="56"/>
        <v>251</v>
      </c>
      <c r="N35" s="189"/>
      <c r="O35" s="189">
        <f t="shared" ref="O35" si="57">O36+O37+O38+O39+O40+O41+O42+O43+O44+O45+O46</f>
        <v>36</v>
      </c>
      <c r="P35" s="188">
        <f t="shared" ref="P35" si="58">P36+P37+P38+P39+P40+P41+P42+P43+P44+P45+P46</f>
        <v>0</v>
      </c>
      <c r="Q35" s="188">
        <f t="shared" ref="Q35" si="59">Q36+Q37+Q38+Q39+Q40+Q41+Q42+Q43+Q44+Q45+Q46</f>
        <v>0</v>
      </c>
      <c r="R35" s="188">
        <f t="shared" ref="R35" si="60">R36+R37+R38+R39+R40+R41+R42+R43+R44+R45+R46</f>
        <v>0</v>
      </c>
      <c r="S35" s="188">
        <f t="shared" ref="S35" si="61">S36+S37+S38+S39+S40+S41+S42+S43+S44+S45+S46</f>
        <v>0</v>
      </c>
      <c r="T35" s="188">
        <f t="shared" ref="T35" si="62">T36+T37+T38+T39+T40+T41+T42+T43+T44+T45+T46</f>
        <v>0</v>
      </c>
      <c r="U35" s="188">
        <f t="shared" ref="U35" si="63">U36+U37+U38+U39+U40+U41+U42+U43+U44+U45+U46</f>
        <v>0</v>
      </c>
      <c r="V35" s="188">
        <f t="shared" ref="V35" si="64">V36+V37+V38+V39+V40+V41+V42+V43+V44+V45+V46</f>
        <v>0</v>
      </c>
      <c r="W35" s="188">
        <f t="shared" ref="W35" si="65">W36+W37+W38+W39+W40+W41+W42+W43+W44+W45+W46</f>
        <v>0</v>
      </c>
      <c r="X35" s="188">
        <f t="shared" ref="X35" si="66">X36+X37+X38+X39+X40+X41+X42+X43+X44+X45+X46</f>
        <v>0</v>
      </c>
      <c r="Y35" s="188">
        <f t="shared" ref="Y35" si="67">Y36+Y37+Y38+Y39+Y40+Y41+Y42+Y43+Y44+Y45+Y46</f>
        <v>0</v>
      </c>
      <c r="Z35" s="188">
        <f t="shared" ref="Z35" si="68">Z36+Z37+Z38+Z39+Z40+Z41+Z42+Z43+Z44+Z45+Z46</f>
        <v>0</v>
      </c>
      <c r="AA35" s="188"/>
      <c r="AB35" s="188">
        <f t="shared" ref="AB35" si="69">AB36+AB37+AB38+AB39+AB40+AB41+AB42+AB43+AB44+AB45+AB46</f>
        <v>0</v>
      </c>
      <c r="AC35" s="188">
        <f t="shared" ref="AC35" si="70">AC36+AC37+AC38+AC39+AC40+AC41+AC42+AC43+AC44+AC45+AC46</f>
        <v>0</v>
      </c>
      <c r="AD35" s="188">
        <f t="shared" ref="AD35" si="71">AD36+AD37+AD38+AD39+AD40+AD41+AD42+AD43+AD44+AD45+AD46</f>
        <v>0</v>
      </c>
      <c r="AE35" s="188">
        <f t="shared" ref="AE35" si="72">AE36+AE37+AE38+AE39+AE40+AE41+AE42+AE43+AE44+AE45+AE46</f>
        <v>0</v>
      </c>
      <c r="AF35" s="188">
        <f t="shared" ref="AF35" si="73">AF36+AF37+AF38+AF39+AF40+AF41+AF42+AF43+AF44+AF45+AF46</f>
        <v>0</v>
      </c>
      <c r="AG35" s="188">
        <f t="shared" ref="AG35" si="74">AG36+AG37+AG38+AG39+AG40+AG41+AG42+AG43+AG44+AG45+AG46</f>
        <v>0</v>
      </c>
      <c r="AH35" s="188">
        <f t="shared" ref="AH35" si="75">AH36+AH37+AH38+AH39+AH40+AH41+AH42+AH43+AH44+AH45+AH46</f>
        <v>0</v>
      </c>
      <c r="AI35" s="188">
        <f t="shared" ref="AI35" si="76">AI36+AI37+AI38+AI39+AI40+AI41+AI42+AI43+AI44+AI45+AI46</f>
        <v>0</v>
      </c>
      <c r="AJ35" s="188">
        <f t="shared" ref="AJ35" si="77">AJ36+AJ37+AJ38+AJ39+AJ40+AJ41+AJ42+AJ43+AJ44+AJ45+AJ46</f>
        <v>0</v>
      </c>
      <c r="AK35" s="188">
        <f t="shared" ref="AK35" si="78">AK36+AK37+AK38+AK39+AK40+AK41+AK42+AK43+AK44+AK45+AK46</f>
        <v>0</v>
      </c>
      <c r="AL35" s="188">
        <f t="shared" ref="AL35" si="79">AL36+AL37+AL38+AL39+AL40+AL41+AL42+AL43+AL44+AL45+AL46</f>
        <v>0</v>
      </c>
      <c r="AM35" s="188">
        <f t="shared" ref="AM35" si="80">AM36+AM37+AM38+AM39+AM40+AM41+AM42+AM43+AM44+AM45+AM46</f>
        <v>0</v>
      </c>
      <c r="AN35" s="188">
        <f t="shared" ref="AN35" si="81">AN36+AN37+AN38+AN39+AN40+AN41+AN42+AN43+AN44+AN45+AN46</f>
        <v>0</v>
      </c>
      <c r="AO35" s="188"/>
      <c r="AP35" s="188">
        <f t="shared" ref="AP35" si="82">AP36+AP37+AP38+AP39+AP40+AP41+AP42+AP43+AP44+AP45+AP46</f>
        <v>0</v>
      </c>
      <c r="AQ35" s="188">
        <f t="shared" ref="AQ35" si="83">AQ36+AQ37+AQ38+AQ39+AQ40+AQ41+AQ42+AQ43+AQ44+AQ45+AQ46</f>
        <v>296</v>
      </c>
      <c r="AR35" s="188">
        <f t="shared" ref="AR35" si="84">AR36+AR37+AR38+AR39+AR40+AR41+AR42+AR43+AR44+AR45+AR46</f>
        <v>278</v>
      </c>
      <c r="AS35" s="188">
        <f t="shared" ref="AS35" si="85">AS36+AS37+AS38+AS39+AS40+AS41+AS42+AS43+AS44+AS45+AS46</f>
        <v>174</v>
      </c>
      <c r="AT35" s="188">
        <f t="shared" ref="AT35" si="86">AT36+AT37+AT38+AT39+AT40+AT41+AT42+AT43+AT44+AT45+AT46</f>
        <v>88</v>
      </c>
      <c r="AU35" s="188">
        <f t="shared" ref="AU35" si="87">AU36+AU37+AU38+AU39+AU40+AU41+AU42+AU43+AU44+AU45+AU46</f>
        <v>2</v>
      </c>
      <c r="AV35" s="188">
        <f t="shared" ref="AV35" si="88">AV36+AV37+AV38+AV39+AV40+AV41+AV42+AV43+AV44+AV45+AV46</f>
        <v>2</v>
      </c>
      <c r="AW35" s="188">
        <f t="shared" ref="AW35" si="89">AW36+AW37+AW38+AW39+AW40+AW41+AW42+AW43+AW44+AW45+AW46</f>
        <v>12</v>
      </c>
      <c r="AX35" s="188">
        <f t="shared" ref="AX35" si="90">AX36+AX37+AX38+AX39+AX40+AX41+AX42+AX43+AX44+AX45+AX46</f>
        <v>0</v>
      </c>
      <c r="AY35" s="188">
        <f t="shared" ref="AY35" si="91">AY36+AY37+AY38+AY39+AY40+AY41+AY42+AY43+AY44+AY45+AY46</f>
        <v>0</v>
      </c>
      <c r="AZ35" s="188">
        <f t="shared" ref="AZ35" si="92">AZ36+AZ37+AZ38+AZ39+AZ40+AZ41+AZ42+AZ43+AZ44+AZ45+AZ46</f>
        <v>6</v>
      </c>
      <c r="BA35" s="188"/>
      <c r="BB35" s="188">
        <f t="shared" ref="BB35" si="93">BB36+BB37+BB38+BB39+BB40+BB41+BB42+BB43+BB44+BB45+BB46</f>
        <v>12</v>
      </c>
      <c r="BC35" s="188">
        <f t="shared" ref="BC35" si="94">BC36+BC37+BC38+BC39+BC40+BC41+BC42+BC43+BC44+BC45+BC46</f>
        <v>277</v>
      </c>
      <c r="BD35" s="188">
        <f t="shared" ref="BD35" si="95">BD36+BD37+BD38+BD39+BD40+BD41+BD42+BD43+BD44+BD45+BD46</f>
        <v>257</v>
      </c>
      <c r="BE35" s="188">
        <f t="shared" ref="BE35" si="96">BE36+BE37+BE38+BE39+BE40+BE41+BE42+BE43+BE44+BE45+BE46</f>
        <v>127</v>
      </c>
      <c r="BF35" s="188">
        <f t="shared" ref="BF35" si="97">BF36+BF37+BF38+BF39+BF40+BF41+BF42+BF43+BF44+BF45+BF46</f>
        <v>110</v>
      </c>
      <c r="BG35" s="188">
        <f t="shared" ref="BG35" si="98">BG36+BG37+BG38+BG39+BG40+BG41+BG42+BG43+BG44+BG45+BG46</f>
        <v>6</v>
      </c>
      <c r="BH35" s="188">
        <f t="shared" ref="BH35" si="99">BH36+BH37+BH38+BH39+BH40+BH41+BH42+BH43+BH44+BH45+BH46</f>
        <v>4</v>
      </c>
      <c r="BI35" s="188">
        <f t="shared" ref="BI35" si="100">BI36+BI37+BI38+BI39+BI40+BI41+BI42+BI43+BI44+BI45+BI46</f>
        <v>10</v>
      </c>
      <c r="BJ35" s="188">
        <f t="shared" ref="BJ35" si="101">BJ36+BJ37+BJ38+BJ39+BJ40+BJ41+BJ42+BJ43+BJ44+BJ45+BJ46</f>
        <v>0</v>
      </c>
      <c r="BK35" s="188">
        <f t="shared" ref="BK35" si="102">BK36+BK37+BK38+BK39+BK40+BK41+BK42+BK43+BK44+BK45+BK46</f>
        <v>0</v>
      </c>
      <c r="BL35" s="188">
        <f t="shared" ref="BL35" si="103">BL36+BL37+BL38+BL39+BL40+BL41+BL42+BL43+BL44+BL45+BL46</f>
        <v>8</v>
      </c>
      <c r="BM35" s="189"/>
      <c r="BN35" s="189">
        <f t="shared" ref="BN35" si="104">BN36+BN37+BN38+BN39+BN40+BN41+BN42+BN43+BN44+BN45+BN46</f>
        <v>12</v>
      </c>
      <c r="BO35" s="188">
        <f t="shared" ref="BO35" si="105">BO36+BO37+BO38+BO39+BO40+BO41+BO42+BO43+BO44+BO45+BO46</f>
        <v>74</v>
      </c>
      <c r="BP35" s="188">
        <f t="shared" ref="BP35" si="106">BP36+BP37+BP38+BP39+BP40+BP41+BP42+BP43+BP44+BP45+BP46</f>
        <v>74</v>
      </c>
      <c r="BQ35" s="188">
        <f t="shared" ref="BQ35" si="107">BQ36+BQ37+BQ38+BQ39+BQ40+BQ41+BQ42+BQ43+BQ44+BQ45+BQ46</f>
        <v>28</v>
      </c>
      <c r="BR35" s="188">
        <f t="shared" ref="BR35" si="108">BR36+BR37+BR38+BR39+BR40+BR41+BR42+BR43+BR44+BR45+BR46</f>
        <v>36</v>
      </c>
      <c r="BS35" s="188">
        <f t="shared" ref="BS35" si="109">BS36+BS37+BS38+BS39+BS40+BS41+BS42+BS43+BS44+BS45+BS46</f>
        <v>0</v>
      </c>
      <c r="BT35" s="188">
        <f t="shared" ref="BT35" si="110">BT36+BT37+BT38+BT39+BT40+BT41+BT42+BT43+BT44+BT45+BT46</f>
        <v>0</v>
      </c>
      <c r="BU35" s="188">
        <f t="shared" ref="BU35" si="111">BU36+BU37+BU38+BU39+BU40+BU41+BU42+BU43+BU44+BU45+BU46</f>
        <v>10</v>
      </c>
      <c r="BV35" s="188">
        <f t="shared" ref="BV35" si="112">BV36+BV37+BV38+BV39+BV40+BV41+BV42+BV43+BV44+BV45+BV46</f>
        <v>0</v>
      </c>
      <c r="BW35" s="188">
        <f t="shared" ref="BW35" si="113">BW36+BW37+BW38+BW39+BW40+BW41+BW42+BW43+BW44+BW45+BW46</f>
        <v>0</v>
      </c>
      <c r="BX35" s="188">
        <f t="shared" ref="BX35" si="114">BX36+BX37+BX38+BX39+BX40+BX41+BX42+BX43+BX44+BX45+BX46</f>
        <v>0</v>
      </c>
      <c r="BY35" s="189"/>
      <c r="BZ35" s="189">
        <f t="shared" ref="BZ35" si="115">BZ36+BZ37+BZ38+BZ39+BZ40+BZ41+BZ42+BZ43+BZ44+BZ45+BZ46</f>
        <v>0</v>
      </c>
      <c r="CA35" s="188">
        <f t="shared" ref="CA35" si="116">CA36+CA37+CA38+CA39+CA40+CA41+CA42+CA43+CA44+CA45+CA46</f>
        <v>68</v>
      </c>
      <c r="CB35" s="188">
        <f t="shared" ref="CB35" si="117">CB36+CB37+CB38+CB39+CB40+CB41+CB42+CB43+CB44+CB45+CB46</f>
        <v>52</v>
      </c>
      <c r="CC35" s="188">
        <f t="shared" ref="CC35" si="118">CC36+CC37+CC38+CC39+CC40+CC41+CC42+CC43+CC44+CC45+CC46</f>
        <v>30</v>
      </c>
      <c r="CD35" s="188">
        <f t="shared" ref="CD35" si="119">CD36+CD37+CD38+CD39+CD40+CD41+CD42+CD43+CD44+CD45+CD46</f>
        <v>12</v>
      </c>
      <c r="CE35" s="188">
        <f t="shared" ref="CE35" si="120">CE36+CE37+CE38+CE39+CE40+CE41+CE42+CE43+CE44+CE45+CE46</f>
        <v>0</v>
      </c>
      <c r="CF35" s="188">
        <f t="shared" ref="CF35" si="121">CF36+CF37+CF38+CF39+CF40+CF41+CF42+CF43+CF44+CF45+CF46</f>
        <v>0</v>
      </c>
      <c r="CG35" s="188">
        <f t="shared" ref="CG35" si="122">CG36+CG37+CG38+CG39+CG40+CG41+CG42+CG43+CG44+CG45+CG46</f>
        <v>10</v>
      </c>
      <c r="CH35" s="188">
        <f t="shared" ref="CH35" si="123">CH36+CH37+CH38+CH39+CH40+CH41+CH42+CH43+CH44+CH45+CH46</f>
        <v>0</v>
      </c>
      <c r="CI35" s="188">
        <f t="shared" ref="CI35" si="124">CI36+CI37+CI38+CI39+CI40+CI41+CI42+CI43+CI44+CI45+CI46</f>
        <v>0</v>
      </c>
      <c r="CJ35" s="188">
        <f t="shared" ref="CJ35" si="125">CJ36+CJ37+CJ38+CJ39+CJ40+CJ41+CJ42+CJ43+CJ44+CJ45+CJ46</f>
        <v>4</v>
      </c>
      <c r="CK35" s="189"/>
      <c r="CL35" s="190">
        <f t="shared" ref="CL35" si="126">CL36+CL37+CL38+CL39+CL40+CL41+CL42+CL43+CL44+CL45+CL46</f>
        <v>12</v>
      </c>
    </row>
    <row r="36" spans="1:90" ht="22.5" customHeight="1" x14ac:dyDescent="0.25">
      <c r="A36" s="32" t="s">
        <v>16</v>
      </c>
      <c r="B36" s="126" t="s">
        <v>80</v>
      </c>
      <c r="C36" s="176">
        <v>122</v>
      </c>
      <c r="D36" s="176">
        <v>114</v>
      </c>
      <c r="E36" s="140">
        <v>74</v>
      </c>
      <c r="F36" s="140">
        <v>32</v>
      </c>
      <c r="G36" s="140">
        <v>2</v>
      </c>
      <c r="H36" s="140">
        <v>2</v>
      </c>
      <c r="I36" s="140">
        <v>4</v>
      </c>
      <c r="J36" s="140"/>
      <c r="K36" s="140"/>
      <c r="L36" s="142">
        <v>2</v>
      </c>
      <c r="M36" s="142">
        <v>36</v>
      </c>
      <c r="N36" s="284" t="s">
        <v>64</v>
      </c>
      <c r="O36" s="215">
        <v>6</v>
      </c>
      <c r="P36" s="140"/>
      <c r="Q36" s="166">
        <v>0</v>
      </c>
      <c r="R36" s="166">
        <v>0</v>
      </c>
      <c r="S36" s="140"/>
      <c r="T36" s="140"/>
      <c r="U36" s="140"/>
      <c r="V36" s="140"/>
      <c r="W36" s="140"/>
      <c r="X36" s="140"/>
      <c r="Y36" s="140"/>
      <c r="Z36" s="142"/>
      <c r="AA36" s="215"/>
      <c r="AB36" s="215"/>
      <c r="AC36" s="176">
        <v>0</v>
      </c>
      <c r="AD36" s="176">
        <v>0</v>
      </c>
      <c r="AE36" s="140"/>
      <c r="AF36" s="140"/>
      <c r="AG36" s="140"/>
      <c r="AH36" s="140"/>
      <c r="AI36" s="140"/>
      <c r="AJ36" s="140"/>
      <c r="AK36" s="140"/>
      <c r="AL36" s="142"/>
      <c r="AM36" s="215"/>
      <c r="AN36" s="215"/>
      <c r="AO36" s="215"/>
      <c r="AP36" s="215"/>
      <c r="AQ36" s="176">
        <f>AS36+AT36+AU36+AV36+AW36+AX36+AY36+AZ36+BB36</f>
        <v>82</v>
      </c>
      <c r="AR36" s="176">
        <f>SUM(AS36:AX36)</f>
        <v>80</v>
      </c>
      <c r="AS36" s="140">
        <v>54</v>
      </c>
      <c r="AT36" s="140">
        <v>22</v>
      </c>
      <c r="AU36" s="140">
        <v>2</v>
      </c>
      <c r="AV36" s="140"/>
      <c r="AW36" s="140">
        <v>2</v>
      </c>
      <c r="AX36" s="140"/>
      <c r="AY36" s="140"/>
      <c r="AZ36" s="142">
        <v>2</v>
      </c>
      <c r="BA36" s="215"/>
      <c r="BB36" s="215"/>
      <c r="BC36" s="166">
        <f>BE36+BF36+BG36+BH36+BI36+BJ36+BK36+BL36+BN36</f>
        <v>40</v>
      </c>
      <c r="BD36" s="166">
        <f>SUM(BE36:BJ36)</f>
        <v>34</v>
      </c>
      <c r="BE36" s="140">
        <v>20</v>
      </c>
      <c r="BF36" s="140">
        <v>10</v>
      </c>
      <c r="BG36" s="140"/>
      <c r="BH36" s="140">
        <v>2</v>
      </c>
      <c r="BI36" s="140">
        <v>2</v>
      </c>
      <c r="BJ36" s="140"/>
      <c r="BK36" s="140"/>
      <c r="BL36" s="142"/>
      <c r="BM36" s="215" t="s">
        <v>64</v>
      </c>
      <c r="BN36" s="165">
        <v>6</v>
      </c>
      <c r="BO36" s="166">
        <f>BQ36+BR36+BS36+BT36+BU36+BV36+BW36+BX36+BZ36</f>
        <v>0</v>
      </c>
      <c r="BP36" s="166">
        <f>SUM(BQ36:BV36)</f>
        <v>0</v>
      </c>
      <c r="BQ36" s="140"/>
      <c r="BR36" s="140"/>
      <c r="BS36" s="140"/>
      <c r="BT36" s="140"/>
      <c r="BU36" s="140"/>
      <c r="BV36" s="140"/>
      <c r="BW36" s="140"/>
      <c r="BX36" s="142"/>
      <c r="BY36" s="215"/>
      <c r="BZ36" s="215"/>
      <c r="CA36" s="166">
        <f>CC36+CD36+CE36+CF36+CG36+CH36+CI36+CJ36+CL36</f>
        <v>0</v>
      </c>
      <c r="CB36" s="166">
        <f>SUM(CC36:CH36)</f>
        <v>0</v>
      </c>
      <c r="CC36" s="140"/>
      <c r="CD36" s="140"/>
      <c r="CE36" s="140"/>
      <c r="CF36" s="140"/>
      <c r="CG36" s="140"/>
      <c r="CH36" s="140"/>
      <c r="CI36" s="140"/>
      <c r="CJ36" s="142"/>
      <c r="CK36" s="215"/>
      <c r="CL36" s="215"/>
    </row>
    <row r="37" spans="1:90" ht="11.25" customHeight="1" x14ac:dyDescent="0.25">
      <c r="A37" s="28" t="s">
        <v>17</v>
      </c>
      <c r="B37" s="62" t="s">
        <v>81</v>
      </c>
      <c r="C37" s="181">
        <v>62</v>
      </c>
      <c r="D37" s="181">
        <v>54</v>
      </c>
      <c r="E37" s="155">
        <v>28</v>
      </c>
      <c r="F37" s="155">
        <v>20</v>
      </c>
      <c r="G37" s="155"/>
      <c r="H37" s="155">
        <v>2</v>
      </c>
      <c r="I37" s="155">
        <v>4</v>
      </c>
      <c r="J37" s="155"/>
      <c r="K37" s="155"/>
      <c r="L37" s="156">
        <v>2</v>
      </c>
      <c r="M37" s="156"/>
      <c r="N37" s="260" t="s">
        <v>64</v>
      </c>
      <c r="O37" s="151">
        <v>6</v>
      </c>
      <c r="P37" s="155"/>
      <c r="Q37" s="169">
        <v>0</v>
      </c>
      <c r="R37" s="169">
        <v>0</v>
      </c>
      <c r="S37" s="155"/>
      <c r="T37" s="155"/>
      <c r="U37" s="155"/>
      <c r="V37" s="155"/>
      <c r="W37" s="155"/>
      <c r="X37" s="155"/>
      <c r="Y37" s="155"/>
      <c r="Z37" s="156"/>
      <c r="AA37" s="151"/>
      <c r="AB37" s="158"/>
      <c r="AC37" s="169">
        <v>0</v>
      </c>
      <c r="AD37" s="169">
        <v>0</v>
      </c>
      <c r="AE37" s="155"/>
      <c r="AF37" s="155"/>
      <c r="AG37" s="155"/>
      <c r="AH37" s="155"/>
      <c r="AI37" s="155"/>
      <c r="AJ37" s="155"/>
      <c r="AK37" s="155"/>
      <c r="AL37" s="156"/>
      <c r="AM37" s="151"/>
      <c r="AN37" s="182"/>
      <c r="AO37" s="158"/>
      <c r="AP37" s="158"/>
      <c r="AQ37" s="181">
        <f t="shared" ref="AQ37:AQ46" si="127">AS37+AT37+AU37+AV37+AW37+AX37+AY37+AZ37+BB37</f>
        <v>62</v>
      </c>
      <c r="AR37" s="181">
        <f t="shared" ref="AR37:AR49" si="128">SUM(AS37:AX37)</f>
        <v>54</v>
      </c>
      <c r="AS37" s="155">
        <v>28</v>
      </c>
      <c r="AT37" s="155">
        <v>20</v>
      </c>
      <c r="AU37" s="155"/>
      <c r="AV37" s="155">
        <v>2</v>
      </c>
      <c r="AW37" s="155">
        <v>4</v>
      </c>
      <c r="AX37" s="155"/>
      <c r="AY37" s="155"/>
      <c r="AZ37" s="156">
        <v>2</v>
      </c>
      <c r="BA37" s="151" t="s">
        <v>64</v>
      </c>
      <c r="BB37" s="151">
        <v>6</v>
      </c>
      <c r="BC37" s="169">
        <f t="shared" ref="BC37:BC46" si="129">BE37+BF37+BG37+BH37+BI37+BJ37+BK37+BL37+BN37</f>
        <v>0</v>
      </c>
      <c r="BD37" s="169">
        <f t="shared" ref="BD37:BD46" si="130">SUM(BE37:BJ37)</f>
        <v>0</v>
      </c>
      <c r="BE37" s="155"/>
      <c r="BF37" s="155"/>
      <c r="BG37" s="155"/>
      <c r="BH37" s="155"/>
      <c r="BI37" s="155"/>
      <c r="BJ37" s="155"/>
      <c r="BK37" s="155"/>
      <c r="BL37" s="156"/>
      <c r="BM37" s="151"/>
      <c r="BN37" s="151"/>
      <c r="BO37" s="169">
        <f t="shared" ref="BO37:BO46" si="131">BQ37+BR37+BS37+BT37+BU37+BV37+BW37+BX37+BZ37</f>
        <v>0</v>
      </c>
      <c r="BP37" s="169">
        <f t="shared" ref="BP37:BP46" si="132">SUM(BQ37:BV37)</f>
        <v>0</v>
      </c>
      <c r="BQ37" s="155"/>
      <c r="BR37" s="155"/>
      <c r="BS37" s="155"/>
      <c r="BT37" s="155"/>
      <c r="BU37" s="155"/>
      <c r="BV37" s="155"/>
      <c r="BW37" s="155"/>
      <c r="BX37" s="156"/>
      <c r="BY37" s="151"/>
      <c r="BZ37" s="151"/>
      <c r="CA37" s="169">
        <f t="shared" ref="CA37:CA46" si="133">CC37+CD37+CE37+CF37+CG37+CH37+CI37+CJ37+CL37</f>
        <v>0</v>
      </c>
      <c r="CB37" s="169">
        <f t="shared" ref="CB37:CB46" si="134">SUM(CC37:CH37)</f>
        <v>0</v>
      </c>
      <c r="CC37" s="155"/>
      <c r="CD37" s="155"/>
      <c r="CE37" s="155"/>
      <c r="CF37" s="155"/>
      <c r="CG37" s="155"/>
      <c r="CH37" s="155"/>
      <c r="CI37" s="155"/>
      <c r="CJ37" s="156"/>
      <c r="CK37" s="151"/>
      <c r="CL37" s="151"/>
    </row>
    <row r="38" spans="1:90" ht="24.75" customHeight="1" x14ac:dyDescent="0.25">
      <c r="A38" s="28" t="s">
        <v>18</v>
      </c>
      <c r="B38" s="63" t="s">
        <v>82</v>
      </c>
      <c r="C38" s="181">
        <v>72</v>
      </c>
      <c r="D38" s="181">
        <v>64</v>
      </c>
      <c r="E38" s="155">
        <v>38</v>
      </c>
      <c r="F38" s="155">
        <v>18</v>
      </c>
      <c r="G38" s="155">
        <v>2</v>
      </c>
      <c r="H38" s="155">
        <v>2</v>
      </c>
      <c r="I38" s="155">
        <v>4</v>
      </c>
      <c r="J38" s="155"/>
      <c r="K38" s="155"/>
      <c r="L38" s="156">
        <v>2</v>
      </c>
      <c r="M38" s="261">
        <v>32</v>
      </c>
      <c r="N38" s="260" t="s">
        <v>64</v>
      </c>
      <c r="O38" s="151">
        <v>6</v>
      </c>
      <c r="P38" s="155"/>
      <c r="Q38" s="169">
        <v>0</v>
      </c>
      <c r="R38" s="169">
        <v>0</v>
      </c>
      <c r="S38" s="155"/>
      <c r="T38" s="155"/>
      <c r="U38" s="155"/>
      <c r="V38" s="155"/>
      <c r="W38" s="155"/>
      <c r="X38" s="155"/>
      <c r="Y38" s="155"/>
      <c r="Z38" s="156"/>
      <c r="AA38" s="151"/>
      <c r="AB38" s="158"/>
      <c r="AC38" s="169">
        <v>0</v>
      </c>
      <c r="AD38" s="181">
        <v>0</v>
      </c>
      <c r="AE38" s="155"/>
      <c r="AF38" s="155"/>
      <c r="AG38" s="155"/>
      <c r="AH38" s="155"/>
      <c r="AI38" s="155"/>
      <c r="AJ38" s="155"/>
      <c r="AK38" s="155"/>
      <c r="AL38" s="156"/>
      <c r="AM38" s="151"/>
      <c r="AN38" s="151"/>
      <c r="AO38" s="151"/>
      <c r="AP38" s="151"/>
      <c r="AQ38" s="181">
        <f t="shared" si="127"/>
        <v>0</v>
      </c>
      <c r="AR38" s="181">
        <f t="shared" si="128"/>
        <v>0</v>
      </c>
      <c r="AS38" s="155"/>
      <c r="AT38" s="155"/>
      <c r="AU38" s="155"/>
      <c r="AV38" s="155"/>
      <c r="AW38" s="155"/>
      <c r="AX38" s="155"/>
      <c r="AY38" s="155"/>
      <c r="AZ38" s="156"/>
      <c r="BA38" s="151"/>
      <c r="BB38" s="158"/>
      <c r="BC38" s="169">
        <f t="shared" si="129"/>
        <v>72</v>
      </c>
      <c r="BD38" s="169">
        <f t="shared" si="130"/>
        <v>64</v>
      </c>
      <c r="BE38" s="155">
        <v>38</v>
      </c>
      <c r="BF38" s="155">
        <v>18</v>
      </c>
      <c r="BG38" s="155">
        <v>2</v>
      </c>
      <c r="BH38" s="155">
        <v>2</v>
      </c>
      <c r="BI38" s="155">
        <v>4</v>
      </c>
      <c r="BJ38" s="155"/>
      <c r="BK38" s="155"/>
      <c r="BL38" s="156">
        <v>2</v>
      </c>
      <c r="BM38" s="151" t="s">
        <v>64</v>
      </c>
      <c r="BN38" s="158">
        <v>6</v>
      </c>
      <c r="BO38" s="169">
        <f t="shared" si="131"/>
        <v>0</v>
      </c>
      <c r="BP38" s="169">
        <f t="shared" si="132"/>
        <v>0</v>
      </c>
      <c r="BQ38" s="155"/>
      <c r="BR38" s="155"/>
      <c r="BS38" s="155"/>
      <c r="BT38" s="155"/>
      <c r="BU38" s="155"/>
      <c r="BV38" s="155"/>
      <c r="BW38" s="155"/>
      <c r="BX38" s="156"/>
      <c r="BY38" s="151"/>
      <c r="BZ38" s="151"/>
      <c r="CA38" s="169">
        <f t="shared" si="133"/>
        <v>0</v>
      </c>
      <c r="CB38" s="169">
        <f t="shared" si="134"/>
        <v>0</v>
      </c>
      <c r="CC38" s="155"/>
      <c r="CD38" s="155"/>
      <c r="CE38" s="155"/>
      <c r="CF38" s="155"/>
      <c r="CG38" s="155"/>
      <c r="CH38" s="155"/>
      <c r="CI38" s="155"/>
      <c r="CJ38" s="156"/>
      <c r="CK38" s="151"/>
      <c r="CL38" s="151"/>
    </row>
    <row r="39" spans="1:90" ht="11.25" customHeight="1" x14ac:dyDescent="0.25">
      <c r="A39" s="28" t="s">
        <v>19</v>
      </c>
      <c r="B39" s="63" t="s">
        <v>83</v>
      </c>
      <c r="C39" s="181">
        <v>85</v>
      </c>
      <c r="D39" s="181">
        <v>77</v>
      </c>
      <c r="E39" s="155">
        <v>43</v>
      </c>
      <c r="F39" s="155">
        <v>30</v>
      </c>
      <c r="G39" s="155"/>
      <c r="H39" s="155"/>
      <c r="I39" s="155">
        <v>4</v>
      </c>
      <c r="J39" s="155"/>
      <c r="K39" s="155"/>
      <c r="L39" s="156">
        <v>2</v>
      </c>
      <c r="M39" s="261">
        <v>37</v>
      </c>
      <c r="N39" s="260" t="s">
        <v>64</v>
      </c>
      <c r="O39" s="151">
        <v>6</v>
      </c>
      <c r="P39" s="155"/>
      <c r="Q39" s="169">
        <v>0</v>
      </c>
      <c r="R39" s="169">
        <v>0</v>
      </c>
      <c r="S39" s="155"/>
      <c r="T39" s="155"/>
      <c r="U39" s="155"/>
      <c r="V39" s="155"/>
      <c r="W39" s="155"/>
      <c r="X39" s="155"/>
      <c r="Y39" s="155"/>
      <c r="Z39" s="156"/>
      <c r="AA39" s="151"/>
      <c r="AB39" s="158"/>
      <c r="AC39" s="169">
        <v>0</v>
      </c>
      <c r="AD39" s="181">
        <v>0</v>
      </c>
      <c r="AE39" s="155"/>
      <c r="AF39" s="155"/>
      <c r="AG39" s="155"/>
      <c r="AH39" s="155"/>
      <c r="AI39" s="155"/>
      <c r="AJ39" s="155"/>
      <c r="AK39" s="155"/>
      <c r="AL39" s="156"/>
      <c r="AM39" s="151"/>
      <c r="AN39" s="151"/>
      <c r="AO39" s="151"/>
      <c r="AP39" s="151"/>
      <c r="AQ39" s="181">
        <f t="shared" si="127"/>
        <v>85</v>
      </c>
      <c r="AR39" s="181">
        <f t="shared" si="128"/>
        <v>77</v>
      </c>
      <c r="AS39" s="155">
        <v>43</v>
      </c>
      <c r="AT39" s="155">
        <v>30</v>
      </c>
      <c r="AU39" s="155"/>
      <c r="AV39" s="155"/>
      <c r="AW39" s="155">
        <v>4</v>
      </c>
      <c r="AX39" s="155"/>
      <c r="AY39" s="155"/>
      <c r="AZ39" s="156">
        <v>2</v>
      </c>
      <c r="BA39" s="151" t="s">
        <v>64</v>
      </c>
      <c r="BB39" s="151">
        <v>6</v>
      </c>
      <c r="BC39" s="169">
        <f t="shared" si="129"/>
        <v>0</v>
      </c>
      <c r="BD39" s="169">
        <f t="shared" si="130"/>
        <v>0</v>
      </c>
      <c r="BE39" s="155"/>
      <c r="BF39" s="155"/>
      <c r="BG39" s="155"/>
      <c r="BH39" s="155"/>
      <c r="BI39" s="155"/>
      <c r="BJ39" s="155"/>
      <c r="BK39" s="155"/>
      <c r="BL39" s="156"/>
      <c r="BM39" s="151"/>
      <c r="BN39" s="151"/>
      <c r="BO39" s="169">
        <f t="shared" si="131"/>
        <v>0</v>
      </c>
      <c r="BP39" s="169">
        <f t="shared" si="132"/>
        <v>0</v>
      </c>
      <c r="BQ39" s="155"/>
      <c r="BR39" s="155"/>
      <c r="BS39" s="155"/>
      <c r="BT39" s="155"/>
      <c r="BU39" s="155"/>
      <c r="BV39" s="155"/>
      <c r="BW39" s="155"/>
      <c r="BX39" s="156"/>
      <c r="BY39" s="151"/>
      <c r="BZ39" s="151"/>
      <c r="CA39" s="169">
        <f t="shared" si="133"/>
        <v>0</v>
      </c>
      <c r="CB39" s="169">
        <f t="shared" si="134"/>
        <v>0</v>
      </c>
      <c r="CC39" s="155"/>
      <c r="CD39" s="155"/>
      <c r="CE39" s="155"/>
      <c r="CF39" s="155"/>
      <c r="CG39" s="155"/>
      <c r="CH39" s="155"/>
      <c r="CI39" s="155"/>
      <c r="CJ39" s="156"/>
      <c r="CK39" s="151"/>
      <c r="CL39" s="158"/>
    </row>
    <row r="40" spans="1:90" ht="9.75" customHeight="1" x14ac:dyDescent="0.25">
      <c r="A40" s="30" t="s">
        <v>20</v>
      </c>
      <c r="B40" s="64" t="s">
        <v>84</v>
      </c>
      <c r="C40" s="181">
        <v>54</v>
      </c>
      <c r="D40" s="181">
        <v>46</v>
      </c>
      <c r="E40" s="155">
        <v>30</v>
      </c>
      <c r="F40" s="155">
        <v>10</v>
      </c>
      <c r="G40" s="155"/>
      <c r="H40" s="155"/>
      <c r="I40" s="155">
        <v>6</v>
      </c>
      <c r="J40" s="155"/>
      <c r="K40" s="155"/>
      <c r="L40" s="156">
        <v>2</v>
      </c>
      <c r="M40" s="261"/>
      <c r="N40" s="260" t="s">
        <v>64</v>
      </c>
      <c r="O40" s="151">
        <v>6</v>
      </c>
      <c r="P40" s="155"/>
      <c r="Q40" s="169">
        <v>0</v>
      </c>
      <c r="R40" s="169">
        <v>0</v>
      </c>
      <c r="S40" s="155"/>
      <c r="T40" s="155"/>
      <c r="U40" s="155"/>
      <c r="V40" s="155"/>
      <c r="W40" s="155"/>
      <c r="X40" s="155"/>
      <c r="Y40" s="155"/>
      <c r="Z40" s="156"/>
      <c r="AA40" s="151"/>
      <c r="AB40" s="158"/>
      <c r="AC40" s="169">
        <v>0</v>
      </c>
      <c r="AD40" s="181">
        <v>0</v>
      </c>
      <c r="AE40" s="155"/>
      <c r="AF40" s="155"/>
      <c r="AG40" s="155"/>
      <c r="AH40" s="155"/>
      <c r="AI40" s="155"/>
      <c r="AJ40" s="155"/>
      <c r="AK40" s="155"/>
      <c r="AL40" s="156"/>
      <c r="AM40" s="151"/>
      <c r="AN40" s="151"/>
      <c r="AO40" s="151"/>
      <c r="AP40" s="151"/>
      <c r="AQ40" s="181">
        <f t="shared" si="127"/>
        <v>0</v>
      </c>
      <c r="AR40" s="181">
        <f t="shared" si="128"/>
        <v>0</v>
      </c>
      <c r="AS40" s="155"/>
      <c r="AT40" s="155"/>
      <c r="AU40" s="155"/>
      <c r="AV40" s="155"/>
      <c r="AW40" s="155"/>
      <c r="AX40" s="155"/>
      <c r="AY40" s="155"/>
      <c r="AZ40" s="156"/>
      <c r="BA40" s="151"/>
      <c r="BB40" s="151"/>
      <c r="BC40" s="169">
        <f t="shared" si="129"/>
        <v>0</v>
      </c>
      <c r="BD40" s="169">
        <f t="shared" si="130"/>
        <v>0</v>
      </c>
      <c r="BE40" s="155"/>
      <c r="BF40" s="155"/>
      <c r="BG40" s="155"/>
      <c r="BH40" s="155"/>
      <c r="BI40" s="155"/>
      <c r="BJ40" s="155"/>
      <c r="BK40" s="155"/>
      <c r="BL40" s="156"/>
      <c r="BM40" s="151"/>
      <c r="BN40" s="151"/>
      <c r="BO40" s="169">
        <f t="shared" si="131"/>
        <v>0</v>
      </c>
      <c r="BP40" s="169">
        <f t="shared" si="132"/>
        <v>0</v>
      </c>
      <c r="BQ40" s="155"/>
      <c r="BR40" s="155"/>
      <c r="BS40" s="155"/>
      <c r="BT40" s="155"/>
      <c r="BU40" s="155"/>
      <c r="BV40" s="155"/>
      <c r="BW40" s="155"/>
      <c r="BX40" s="156"/>
      <c r="BY40" s="151"/>
      <c r="BZ40" s="151"/>
      <c r="CA40" s="169">
        <f t="shared" si="133"/>
        <v>54</v>
      </c>
      <c r="CB40" s="169">
        <f t="shared" si="134"/>
        <v>46</v>
      </c>
      <c r="CC40" s="155">
        <v>30</v>
      </c>
      <c r="CD40" s="155">
        <v>10</v>
      </c>
      <c r="CE40" s="155"/>
      <c r="CF40" s="155"/>
      <c r="CG40" s="155">
        <v>6</v>
      </c>
      <c r="CH40" s="155"/>
      <c r="CI40" s="155"/>
      <c r="CJ40" s="262">
        <v>2</v>
      </c>
      <c r="CK40" s="151" t="s">
        <v>64</v>
      </c>
      <c r="CL40" s="151">
        <v>6</v>
      </c>
    </row>
    <row r="41" spans="1:90" ht="23.25" customHeight="1" x14ac:dyDescent="0.25">
      <c r="A41" s="28" t="s">
        <v>21</v>
      </c>
      <c r="B41" s="62" t="s">
        <v>85</v>
      </c>
      <c r="C41" s="181">
        <v>32</v>
      </c>
      <c r="D41" s="181">
        <v>32</v>
      </c>
      <c r="E41" s="155">
        <v>22</v>
      </c>
      <c r="F41" s="155">
        <v>10</v>
      </c>
      <c r="G41" s="155"/>
      <c r="H41" s="155"/>
      <c r="I41" s="155"/>
      <c r="J41" s="155"/>
      <c r="K41" s="155"/>
      <c r="L41" s="156"/>
      <c r="M41" s="261"/>
      <c r="N41" s="260" t="s">
        <v>123</v>
      </c>
      <c r="O41" s="151"/>
      <c r="P41" s="177"/>
      <c r="Q41" s="169">
        <v>0</v>
      </c>
      <c r="R41" s="169">
        <v>0</v>
      </c>
      <c r="S41" s="177"/>
      <c r="T41" s="177"/>
      <c r="U41" s="177"/>
      <c r="V41" s="177"/>
      <c r="W41" s="177"/>
      <c r="X41" s="177"/>
      <c r="Y41" s="177"/>
      <c r="Z41" s="168"/>
      <c r="AA41" s="158"/>
      <c r="AB41" s="158"/>
      <c r="AC41" s="169">
        <v>0</v>
      </c>
      <c r="AD41" s="169">
        <v>0</v>
      </c>
      <c r="AE41" s="177"/>
      <c r="AF41" s="177"/>
      <c r="AG41" s="177"/>
      <c r="AH41" s="177"/>
      <c r="AI41" s="177"/>
      <c r="AJ41" s="177"/>
      <c r="AK41" s="177"/>
      <c r="AL41" s="168"/>
      <c r="AM41" s="158"/>
      <c r="AN41" s="158"/>
      <c r="AO41" s="158"/>
      <c r="AP41" s="158"/>
      <c r="AQ41" s="181">
        <f t="shared" si="127"/>
        <v>0</v>
      </c>
      <c r="AR41" s="181">
        <f t="shared" si="128"/>
        <v>0</v>
      </c>
      <c r="AS41" s="177"/>
      <c r="AT41" s="177"/>
      <c r="AU41" s="177"/>
      <c r="AV41" s="177"/>
      <c r="AW41" s="177"/>
      <c r="AX41" s="177"/>
      <c r="AY41" s="177"/>
      <c r="AZ41" s="168"/>
      <c r="BA41" s="158"/>
      <c r="BB41" s="158"/>
      <c r="BC41" s="169">
        <f t="shared" si="129"/>
        <v>32</v>
      </c>
      <c r="BD41" s="169">
        <f t="shared" si="130"/>
        <v>32</v>
      </c>
      <c r="BE41" s="155">
        <v>22</v>
      </c>
      <c r="BF41" s="155">
        <v>10</v>
      </c>
      <c r="BG41" s="155"/>
      <c r="BH41" s="155"/>
      <c r="BI41" s="155"/>
      <c r="BJ41" s="155"/>
      <c r="BK41" s="155"/>
      <c r="BL41" s="156"/>
      <c r="BM41" s="158" t="s">
        <v>123</v>
      </c>
      <c r="BN41" s="158"/>
      <c r="BO41" s="169">
        <f t="shared" si="131"/>
        <v>0</v>
      </c>
      <c r="BP41" s="169">
        <f t="shared" si="132"/>
        <v>0</v>
      </c>
      <c r="BQ41" s="177"/>
      <c r="BR41" s="177"/>
      <c r="BS41" s="177"/>
      <c r="BT41" s="177"/>
      <c r="BU41" s="177"/>
      <c r="BV41" s="177"/>
      <c r="BW41" s="177"/>
      <c r="BX41" s="168"/>
      <c r="BY41" s="158"/>
      <c r="BZ41" s="158"/>
      <c r="CA41" s="169">
        <f t="shared" si="133"/>
        <v>0</v>
      </c>
      <c r="CB41" s="169">
        <f t="shared" si="134"/>
        <v>0</v>
      </c>
      <c r="CC41" s="177"/>
      <c r="CD41" s="177"/>
      <c r="CE41" s="177"/>
      <c r="CF41" s="177"/>
      <c r="CG41" s="177"/>
      <c r="CH41" s="177"/>
      <c r="CI41" s="177"/>
      <c r="CJ41" s="168"/>
      <c r="CK41" s="158"/>
      <c r="CL41" s="158"/>
    </row>
    <row r="42" spans="1:90" ht="24" customHeight="1" x14ac:dyDescent="0.25">
      <c r="A42" s="28" t="s">
        <v>22</v>
      </c>
      <c r="B42" s="65" t="s">
        <v>86</v>
      </c>
      <c r="C42" s="181">
        <v>38</v>
      </c>
      <c r="D42" s="181">
        <v>38</v>
      </c>
      <c r="E42" s="155">
        <v>26</v>
      </c>
      <c r="F42" s="155">
        <v>8</v>
      </c>
      <c r="G42" s="155"/>
      <c r="H42" s="155"/>
      <c r="I42" s="155">
        <v>4</v>
      </c>
      <c r="J42" s="155"/>
      <c r="K42" s="155"/>
      <c r="L42" s="156"/>
      <c r="M42" s="261"/>
      <c r="N42" s="260" t="s">
        <v>57</v>
      </c>
      <c r="O42" s="151"/>
      <c r="P42" s="155"/>
      <c r="Q42" s="169">
        <v>0</v>
      </c>
      <c r="R42" s="169">
        <v>0</v>
      </c>
      <c r="S42" s="155"/>
      <c r="T42" s="155"/>
      <c r="U42" s="155"/>
      <c r="V42" s="155"/>
      <c r="W42" s="155"/>
      <c r="X42" s="155"/>
      <c r="Y42" s="155"/>
      <c r="Z42" s="156"/>
      <c r="AA42" s="151"/>
      <c r="AB42" s="158"/>
      <c r="AC42" s="169">
        <v>0</v>
      </c>
      <c r="AD42" s="181">
        <v>0</v>
      </c>
      <c r="AE42" s="155"/>
      <c r="AF42" s="155"/>
      <c r="AG42" s="155"/>
      <c r="AH42" s="155"/>
      <c r="AI42" s="155"/>
      <c r="AJ42" s="155"/>
      <c r="AK42" s="155"/>
      <c r="AL42" s="156"/>
      <c r="AM42" s="151"/>
      <c r="AN42" s="151"/>
      <c r="AO42" s="151"/>
      <c r="AP42" s="151"/>
      <c r="AQ42" s="181">
        <f t="shared" si="127"/>
        <v>0</v>
      </c>
      <c r="AR42" s="181">
        <f t="shared" si="128"/>
        <v>0</v>
      </c>
      <c r="AS42" s="155"/>
      <c r="AT42" s="155"/>
      <c r="AU42" s="155"/>
      <c r="AV42" s="155"/>
      <c r="AW42" s="155"/>
      <c r="AX42" s="155"/>
      <c r="AY42" s="155"/>
      <c r="AZ42" s="156"/>
      <c r="BA42" s="151"/>
      <c r="BB42" s="151"/>
      <c r="BC42" s="169">
        <f t="shared" si="129"/>
        <v>0</v>
      </c>
      <c r="BD42" s="169">
        <f t="shared" si="130"/>
        <v>0</v>
      </c>
      <c r="BE42" s="155"/>
      <c r="BF42" s="155"/>
      <c r="BG42" s="155"/>
      <c r="BH42" s="155"/>
      <c r="BI42" s="155"/>
      <c r="BJ42" s="155"/>
      <c r="BK42" s="155"/>
      <c r="BL42" s="156"/>
      <c r="BM42" s="151"/>
      <c r="BN42" s="158"/>
      <c r="BO42" s="169">
        <f t="shared" si="131"/>
        <v>38</v>
      </c>
      <c r="BP42" s="169">
        <f t="shared" si="132"/>
        <v>38</v>
      </c>
      <c r="BQ42" s="155">
        <v>26</v>
      </c>
      <c r="BR42" s="155">
        <v>8</v>
      </c>
      <c r="BS42" s="155"/>
      <c r="BT42" s="155"/>
      <c r="BU42" s="155">
        <v>4</v>
      </c>
      <c r="BV42" s="155"/>
      <c r="BW42" s="155"/>
      <c r="BX42" s="168"/>
      <c r="BY42" s="158" t="s">
        <v>57</v>
      </c>
      <c r="BZ42" s="158"/>
      <c r="CA42" s="169">
        <f t="shared" si="133"/>
        <v>0</v>
      </c>
      <c r="CB42" s="169">
        <f t="shared" si="134"/>
        <v>0</v>
      </c>
      <c r="CC42" s="177"/>
      <c r="CD42" s="177"/>
      <c r="CE42" s="177"/>
      <c r="CF42" s="177"/>
      <c r="CG42" s="177"/>
      <c r="CH42" s="177"/>
      <c r="CI42" s="177"/>
      <c r="CJ42" s="168"/>
      <c r="CK42" s="151"/>
      <c r="CL42" s="151"/>
    </row>
    <row r="43" spans="1:90" ht="69.75" customHeight="1" x14ac:dyDescent="0.25">
      <c r="A43" s="28" t="s">
        <v>24</v>
      </c>
      <c r="B43" s="65" t="s">
        <v>128</v>
      </c>
      <c r="C43" s="181">
        <v>100</v>
      </c>
      <c r="D43" s="181">
        <v>90</v>
      </c>
      <c r="E43" s="155">
        <v>2</v>
      </c>
      <c r="F43" s="155">
        <v>72</v>
      </c>
      <c r="G43" s="155">
        <v>4</v>
      </c>
      <c r="H43" s="155"/>
      <c r="I43" s="155">
        <v>12</v>
      </c>
      <c r="J43" s="155"/>
      <c r="K43" s="155"/>
      <c r="L43" s="156">
        <v>4</v>
      </c>
      <c r="M43" s="261">
        <v>64</v>
      </c>
      <c r="N43" s="260" t="s">
        <v>64</v>
      </c>
      <c r="O43" s="151">
        <v>6</v>
      </c>
      <c r="P43" s="155"/>
      <c r="Q43" s="169">
        <v>0</v>
      </c>
      <c r="R43" s="169">
        <v>0</v>
      </c>
      <c r="S43" s="155"/>
      <c r="T43" s="155"/>
      <c r="U43" s="155"/>
      <c r="V43" s="155"/>
      <c r="W43" s="155"/>
      <c r="X43" s="155"/>
      <c r="Y43" s="155"/>
      <c r="Z43" s="156"/>
      <c r="AA43" s="151"/>
      <c r="AB43" s="151"/>
      <c r="AC43" s="181">
        <v>0</v>
      </c>
      <c r="AD43" s="169">
        <v>0</v>
      </c>
      <c r="AE43" s="155"/>
      <c r="AF43" s="155"/>
      <c r="AG43" s="155"/>
      <c r="AH43" s="155"/>
      <c r="AI43" s="155"/>
      <c r="AJ43" s="155"/>
      <c r="AK43" s="155"/>
      <c r="AL43" s="156"/>
      <c r="AM43" s="151"/>
      <c r="AN43" s="182"/>
      <c r="AO43" s="158"/>
      <c r="AP43" s="158"/>
      <c r="AQ43" s="181">
        <f t="shared" si="127"/>
        <v>0</v>
      </c>
      <c r="AR43" s="181">
        <f t="shared" si="128"/>
        <v>0</v>
      </c>
      <c r="AS43" s="155"/>
      <c r="AT43" s="155"/>
      <c r="AU43" s="155"/>
      <c r="AV43" s="155"/>
      <c r="AW43" s="155"/>
      <c r="AX43" s="155"/>
      <c r="AY43" s="155"/>
      <c r="AZ43" s="156"/>
      <c r="BA43" s="151"/>
      <c r="BB43" s="158"/>
      <c r="BC43" s="169">
        <f t="shared" si="129"/>
        <v>50</v>
      </c>
      <c r="BD43" s="169">
        <f t="shared" si="130"/>
        <v>48</v>
      </c>
      <c r="BE43" s="155"/>
      <c r="BF43" s="155">
        <v>42</v>
      </c>
      <c r="BG43" s="155">
        <v>4</v>
      </c>
      <c r="BH43" s="155"/>
      <c r="BI43" s="155">
        <v>2</v>
      </c>
      <c r="BJ43" s="155"/>
      <c r="BK43" s="155"/>
      <c r="BL43" s="156">
        <v>2</v>
      </c>
      <c r="BM43" s="151"/>
      <c r="BN43" s="151"/>
      <c r="BO43" s="169">
        <f>BQ43+BR43+BS43+BT43+BU43+BV43+BW43+BX43+BZ43</f>
        <v>36</v>
      </c>
      <c r="BP43" s="169">
        <f>SUM(BQ43:BV43)</f>
        <v>36</v>
      </c>
      <c r="BQ43" s="155">
        <v>2</v>
      </c>
      <c r="BR43" s="155">
        <v>28</v>
      </c>
      <c r="BS43" s="155"/>
      <c r="BT43" s="155"/>
      <c r="BU43" s="155">
        <v>6</v>
      </c>
      <c r="BV43" s="155"/>
      <c r="BW43" s="177"/>
      <c r="BX43" s="168"/>
      <c r="BY43" s="158"/>
      <c r="BZ43" s="158"/>
      <c r="CA43" s="169">
        <f>CC43+CD43+CE43+CF43+CG43+CH43+CI43+CJ43+CL43</f>
        <v>14</v>
      </c>
      <c r="CB43" s="169">
        <f>SUM(CC43:CH43)</f>
        <v>6</v>
      </c>
      <c r="CC43" s="177"/>
      <c r="CD43" s="177">
        <v>2</v>
      </c>
      <c r="CE43" s="177"/>
      <c r="CF43" s="177"/>
      <c r="CG43" s="177">
        <v>4</v>
      </c>
      <c r="CH43" s="177"/>
      <c r="CI43" s="177"/>
      <c r="CJ43" s="178">
        <v>2</v>
      </c>
      <c r="CK43" s="151" t="s">
        <v>64</v>
      </c>
      <c r="CL43" s="151">
        <v>6</v>
      </c>
    </row>
    <row r="44" spans="1:90" ht="26.25" customHeight="1" x14ac:dyDescent="0.25">
      <c r="A44" s="32" t="s">
        <v>44</v>
      </c>
      <c r="B44" s="65" t="s">
        <v>23</v>
      </c>
      <c r="C44" s="181">
        <v>68</v>
      </c>
      <c r="D44" s="181">
        <v>66</v>
      </c>
      <c r="E44" s="155">
        <v>44</v>
      </c>
      <c r="F44" s="155">
        <v>20</v>
      </c>
      <c r="G44" s="155"/>
      <c r="H44" s="155"/>
      <c r="I44" s="155">
        <v>2</v>
      </c>
      <c r="J44" s="155"/>
      <c r="K44" s="155"/>
      <c r="L44" s="156">
        <v>2</v>
      </c>
      <c r="M44" s="261"/>
      <c r="N44" s="260" t="s">
        <v>57</v>
      </c>
      <c r="O44" s="151"/>
      <c r="P44" s="155"/>
      <c r="Q44" s="169">
        <v>0</v>
      </c>
      <c r="R44" s="169">
        <v>0</v>
      </c>
      <c r="S44" s="155"/>
      <c r="T44" s="155"/>
      <c r="U44" s="155"/>
      <c r="V44" s="155"/>
      <c r="W44" s="155"/>
      <c r="X44" s="155"/>
      <c r="Y44" s="155"/>
      <c r="Z44" s="156"/>
      <c r="AA44" s="151"/>
      <c r="AB44" s="151"/>
      <c r="AC44" s="181">
        <v>0</v>
      </c>
      <c r="AD44" s="169">
        <v>0</v>
      </c>
      <c r="AE44" s="155"/>
      <c r="AF44" s="155"/>
      <c r="AG44" s="155"/>
      <c r="AH44" s="155"/>
      <c r="AI44" s="155"/>
      <c r="AJ44" s="155"/>
      <c r="AK44" s="155"/>
      <c r="AL44" s="156"/>
      <c r="AM44" s="151"/>
      <c r="AN44" s="182"/>
      <c r="AO44" s="158"/>
      <c r="AP44" s="158"/>
      <c r="AQ44" s="181">
        <f t="shared" si="127"/>
        <v>35</v>
      </c>
      <c r="AR44" s="181">
        <f t="shared" si="128"/>
        <v>35</v>
      </c>
      <c r="AS44" s="155">
        <v>23</v>
      </c>
      <c r="AT44" s="155">
        <v>10</v>
      </c>
      <c r="AU44" s="155"/>
      <c r="AV44" s="155"/>
      <c r="AW44" s="155">
        <v>2</v>
      </c>
      <c r="AX44" s="155"/>
      <c r="AY44" s="155"/>
      <c r="AZ44" s="156"/>
      <c r="BA44" s="151"/>
      <c r="BB44" s="151"/>
      <c r="BC44" s="169">
        <f t="shared" si="129"/>
        <v>33</v>
      </c>
      <c r="BD44" s="169">
        <f t="shared" si="130"/>
        <v>31</v>
      </c>
      <c r="BE44" s="155">
        <v>21</v>
      </c>
      <c r="BF44" s="155">
        <v>10</v>
      </c>
      <c r="BG44" s="155"/>
      <c r="BH44" s="155"/>
      <c r="BI44" s="155"/>
      <c r="BJ44" s="155"/>
      <c r="BK44" s="155"/>
      <c r="BL44" s="156">
        <v>2</v>
      </c>
      <c r="BM44" s="151" t="s">
        <v>57</v>
      </c>
      <c r="BN44" s="158"/>
      <c r="BO44" s="169">
        <f t="shared" si="131"/>
        <v>0</v>
      </c>
      <c r="BP44" s="169">
        <f t="shared" si="132"/>
        <v>0</v>
      </c>
      <c r="BQ44" s="177"/>
      <c r="BR44" s="177"/>
      <c r="BS44" s="177"/>
      <c r="BT44" s="177"/>
      <c r="BU44" s="177"/>
      <c r="BV44" s="177"/>
      <c r="BW44" s="177"/>
      <c r="BX44" s="168"/>
      <c r="BY44" s="158"/>
      <c r="BZ44" s="158"/>
      <c r="CA44" s="169">
        <f t="shared" si="133"/>
        <v>0</v>
      </c>
      <c r="CB44" s="169">
        <f t="shared" si="134"/>
        <v>0</v>
      </c>
      <c r="CC44" s="177"/>
      <c r="CD44" s="177"/>
      <c r="CE44" s="177"/>
      <c r="CF44" s="177"/>
      <c r="CG44" s="177"/>
      <c r="CH44" s="177"/>
      <c r="CI44" s="177"/>
      <c r="CJ44" s="168"/>
      <c r="CK44" s="151"/>
      <c r="CL44" s="151"/>
    </row>
    <row r="45" spans="1:90" ht="24.75" customHeight="1" x14ac:dyDescent="0.25">
      <c r="A45" s="124" t="s">
        <v>129</v>
      </c>
      <c r="B45" s="222" t="s">
        <v>134</v>
      </c>
      <c r="C45" s="181">
        <v>32</v>
      </c>
      <c r="D45" s="181">
        <v>32</v>
      </c>
      <c r="E45" s="155">
        <v>26</v>
      </c>
      <c r="F45" s="155">
        <v>6</v>
      </c>
      <c r="G45" s="155"/>
      <c r="H45" s="155"/>
      <c r="I45" s="155"/>
      <c r="J45" s="155"/>
      <c r="K45" s="155"/>
      <c r="L45" s="156"/>
      <c r="M45" s="261">
        <v>32</v>
      </c>
      <c r="N45" s="260" t="s">
        <v>57</v>
      </c>
      <c r="O45" s="151"/>
      <c r="P45" s="155"/>
      <c r="Q45" s="169">
        <v>0</v>
      </c>
      <c r="R45" s="169">
        <v>0</v>
      </c>
      <c r="S45" s="155"/>
      <c r="T45" s="155"/>
      <c r="U45" s="155"/>
      <c r="V45" s="155"/>
      <c r="W45" s="155"/>
      <c r="X45" s="155"/>
      <c r="Y45" s="155"/>
      <c r="Z45" s="156"/>
      <c r="AA45" s="151"/>
      <c r="AB45" s="151"/>
      <c r="AC45" s="181">
        <v>0</v>
      </c>
      <c r="AD45" s="169">
        <v>0</v>
      </c>
      <c r="AE45" s="155"/>
      <c r="AF45" s="155"/>
      <c r="AG45" s="155"/>
      <c r="AH45" s="155"/>
      <c r="AI45" s="155"/>
      <c r="AJ45" s="155"/>
      <c r="AK45" s="155"/>
      <c r="AL45" s="156"/>
      <c r="AM45" s="151"/>
      <c r="AN45" s="182"/>
      <c r="AO45" s="158"/>
      <c r="AP45" s="158"/>
      <c r="AQ45" s="181">
        <f t="shared" si="127"/>
        <v>32</v>
      </c>
      <c r="AR45" s="181">
        <f t="shared" si="128"/>
        <v>32</v>
      </c>
      <c r="AS45" s="155">
        <v>26</v>
      </c>
      <c r="AT45" s="155">
        <v>6</v>
      </c>
      <c r="AU45" s="155"/>
      <c r="AV45" s="155"/>
      <c r="AW45" s="155"/>
      <c r="AX45" s="155"/>
      <c r="AY45" s="155"/>
      <c r="AZ45" s="156"/>
      <c r="BA45" s="151" t="s">
        <v>57</v>
      </c>
      <c r="BB45" s="151"/>
      <c r="BC45" s="169">
        <f t="shared" si="129"/>
        <v>0</v>
      </c>
      <c r="BD45" s="169">
        <f t="shared" si="130"/>
        <v>0</v>
      </c>
      <c r="BE45" s="155"/>
      <c r="BF45" s="155"/>
      <c r="BG45" s="155"/>
      <c r="BH45" s="155"/>
      <c r="BI45" s="155"/>
      <c r="BJ45" s="155"/>
      <c r="BK45" s="155"/>
      <c r="BL45" s="156"/>
      <c r="BM45" s="151"/>
      <c r="BN45" s="158"/>
      <c r="BO45" s="169">
        <f t="shared" si="131"/>
        <v>0</v>
      </c>
      <c r="BP45" s="169">
        <f t="shared" si="132"/>
        <v>0</v>
      </c>
      <c r="BQ45" s="177"/>
      <c r="BR45" s="177"/>
      <c r="BS45" s="177"/>
      <c r="BT45" s="177"/>
      <c r="BU45" s="177"/>
      <c r="BV45" s="177"/>
      <c r="BW45" s="177"/>
      <c r="BX45" s="168"/>
      <c r="BY45" s="158"/>
      <c r="BZ45" s="158"/>
      <c r="CA45" s="169">
        <f t="shared" si="133"/>
        <v>0</v>
      </c>
      <c r="CB45" s="169">
        <f t="shared" si="134"/>
        <v>0</v>
      </c>
      <c r="CC45" s="177"/>
      <c r="CD45" s="177"/>
      <c r="CE45" s="177"/>
      <c r="CF45" s="177"/>
      <c r="CG45" s="177"/>
      <c r="CH45" s="177"/>
      <c r="CI45" s="177"/>
      <c r="CJ45" s="168"/>
      <c r="CK45" s="151"/>
      <c r="CL45" s="151"/>
    </row>
    <row r="46" spans="1:90" ht="13.5" customHeight="1" thickBot="1" x14ac:dyDescent="0.3">
      <c r="A46" s="124" t="s">
        <v>185</v>
      </c>
      <c r="B46" s="222" t="s">
        <v>136</v>
      </c>
      <c r="C46" s="180">
        <v>50</v>
      </c>
      <c r="D46" s="180">
        <v>48</v>
      </c>
      <c r="E46" s="160">
        <v>26</v>
      </c>
      <c r="F46" s="160">
        <v>20</v>
      </c>
      <c r="G46" s="160"/>
      <c r="H46" s="160"/>
      <c r="I46" s="160">
        <v>2</v>
      </c>
      <c r="J46" s="160"/>
      <c r="K46" s="160"/>
      <c r="L46" s="161">
        <v>2</v>
      </c>
      <c r="M46" s="285">
        <v>50</v>
      </c>
      <c r="N46" s="286" t="s">
        <v>57</v>
      </c>
      <c r="O46" s="214"/>
      <c r="P46" s="160"/>
      <c r="Q46" s="174">
        <v>0</v>
      </c>
      <c r="R46" s="174">
        <v>0</v>
      </c>
      <c r="S46" s="160"/>
      <c r="T46" s="160"/>
      <c r="U46" s="160"/>
      <c r="V46" s="160"/>
      <c r="W46" s="160"/>
      <c r="X46" s="160"/>
      <c r="Y46" s="160"/>
      <c r="Z46" s="161"/>
      <c r="AA46" s="214"/>
      <c r="AB46" s="214"/>
      <c r="AC46" s="180">
        <v>0</v>
      </c>
      <c r="AD46" s="174">
        <v>0</v>
      </c>
      <c r="AE46" s="160"/>
      <c r="AF46" s="160"/>
      <c r="AG46" s="160"/>
      <c r="AH46" s="160"/>
      <c r="AI46" s="160"/>
      <c r="AJ46" s="160"/>
      <c r="AK46" s="160"/>
      <c r="AL46" s="161"/>
      <c r="AM46" s="214"/>
      <c r="AN46" s="287"/>
      <c r="AO46" s="173"/>
      <c r="AP46" s="173"/>
      <c r="AQ46" s="180">
        <f t="shared" si="127"/>
        <v>0</v>
      </c>
      <c r="AR46" s="180">
        <f t="shared" si="128"/>
        <v>0</v>
      </c>
      <c r="AS46" s="160"/>
      <c r="AT46" s="160"/>
      <c r="AU46" s="160"/>
      <c r="AV46" s="160"/>
      <c r="AW46" s="160"/>
      <c r="AX46" s="160"/>
      <c r="AY46" s="160"/>
      <c r="AZ46" s="161"/>
      <c r="BA46" s="214"/>
      <c r="BB46" s="214"/>
      <c r="BC46" s="174">
        <f t="shared" si="129"/>
        <v>50</v>
      </c>
      <c r="BD46" s="174">
        <f t="shared" si="130"/>
        <v>48</v>
      </c>
      <c r="BE46" s="160">
        <v>26</v>
      </c>
      <c r="BF46" s="160">
        <v>20</v>
      </c>
      <c r="BG46" s="160"/>
      <c r="BH46" s="160"/>
      <c r="BI46" s="160">
        <v>2</v>
      </c>
      <c r="BJ46" s="160"/>
      <c r="BK46" s="160"/>
      <c r="BL46" s="161">
        <v>2</v>
      </c>
      <c r="BM46" s="214" t="s">
        <v>57</v>
      </c>
      <c r="BN46" s="173"/>
      <c r="BO46" s="174">
        <f t="shared" si="131"/>
        <v>0</v>
      </c>
      <c r="BP46" s="174">
        <f t="shared" si="132"/>
        <v>0</v>
      </c>
      <c r="BQ46" s="179"/>
      <c r="BR46" s="179"/>
      <c r="BS46" s="179"/>
      <c r="BT46" s="179"/>
      <c r="BU46" s="179"/>
      <c r="BV46" s="179"/>
      <c r="BW46" s="179"/>
      <c r="BX46" s="172"/>
      <c r="BY46" s="173"/>
      <c r="BZ46" s="173"/>
      <c r="CA46" s="174">
        <f t="shared" si="133"/>
        <v>0</v>
      </c>
      <c r="CB46" s="174">
        <f t="shared" si="134"/>
        <v>0</v>
      </c>
      <c r="CC46" s="179"/>
      <c r="CD46" s="179"/>
      <c r="CE46" s="179"/>
      <c r="CF46" s="179"/>
      <c r="CG46" s="179"/>
      <c r="CH46" s="179"/>
      <c r="CI46" s="179"/>
      <c r="CJ46" s="172"/>
      <c r="CK46" s="214"/>
      <c r="CL46" s="214"/>
    </row>
    <row r="47" spans="1:90" ht="21.75" customHeight="1" thickBot="1" x14ac:dyDescent="0.3">
      <c r="A47" s="125" t="s">
        <v>107</v>
      </c>
      <c r="B47" s="288" t="s">
        <v>184</v>
      </c>
      <c r="C47" s="289">
        <f>C48+C49</f>
        <v>64</v>
      </c>
      <c r="D47" s="289">
        <f t="shared" ref="D47:CB47" si="135">D48+D49</f>
        <v>64</v>
      </c>
      <c r="E47" s="289">
        <f t="shared" si="135"/>
        <v>36</v>
      </c>
      <c r="F47" s="289">
        <f t="shared" si="135"/>
        <v>26</v>
      </c>
      <c r="G47" s="289">
        <f t="shared" si="135"/>
        <v>0</v>
      </c>
      <c r="H47" s="289">
        <f t="shared" si="135"/>
        <v>0</v>
      </c>
      <c r="I47" s="289">
        <f t="shared" si="135"/>
        <v>2</v>
      </c>
      <c r="J47" s="289">
        <f t="shared" si="135"/>
        <v>0</v>
      </c>
      <c r="K47" s="289">
        <f t="shared" si="135"/>
        <v>0</v>
      </c>
      <c r="L47" s="289">
        <f t="shared" si="135"/>
        <v>0</v>
      </c>
      <c r="M47" s="289">
        <f t="shared" si="135"/>
        <v>64</v>
      </c>
      <c r="N47" s="290"/>
      <c r="O47" s="290">
        <f t="shared" si="135"/>
        <v>0</v>
      </c>
      <c r="P47" s="289">
        <f t="shared" si="135"/>
        <v>0</v>
      </c>
      <c r="Q47" s="289">
        <f t="shared" si="135"/>
        <v>0</v>
      </c>
      <c r="R47" s="188">
        <f t="shared" si="135"/>
        <v>0</v>
      </c>
      <c r="S47" s="289">
        <f t="shared" si="135"/>
        <v>0</v>
      </c>
      <c r="T47" s="289">
        <f t="shared" si="135"/>
        <v>0</v>
      </c>
      <c r="U47" s="289">
        <f t="shared" si="135"/>
        <v>0</v>
      </c>
      <c r="V47" s="289">
        <f t="shared" si="135"/>
        <v>0</v>
      </c>
      <c r="W47" s="289">
        <f t="shared" si="135"/>
        <v>0</v>
      </c>
      <c r="X47" s="289"/>
      <c r="Y47" s="289">
        <f t="shared" si="135"/>
        <v>0</v>
      </c>
      <c r="Z47" s="289">
        <f t="shared" si="135"/>
        <v>0</v>
      </c>
      <c r="AA47" s="290">
        <f t="shared" si="135"/>
        <v>0</v>
      </c>
      <c r="AB47" s="290">
        <f t="shared" si="135"/>
        <v>0</v>
      </c>
      <c r="AC47" s="289">
        <v>0</v>
      </c>
      <c r="AD47" s="289">
        <f t="shared" si="135"/>
        <v>0</v>
      </c>
      <c r="AE47" s="289">
        <f t="shared" si="135"/>
        <v>0</v>
      </c>
      <c r="AF47" s="289">
        <f t="shared" si="135"/>
        <v>0</v>
      </c>
      <c r="AG47" s="289">
        <f t="shared" si="135"/>
        <v>0</v>
      </c>
      <c r="AH47" s="289">
        <f t="shared" si="135"/>
        <v>0</v>
      </c>
      <c r="AI47" s="289">
        <f t="shared" si="135"/>
        <v>0</v>
      </c>
      <c r="AJ47" s="289"/>
      <c r="AK47" s="289">
        <f t="shared" si="135"/>
        <v>0</v>
      </c>
      <c r="AL47" s="289">
        <f t="shared" si="135"/>
        <v>0</v>
      </c>
      <c r="AM47" s="289">
        <f t="shared" si="135"/>
        <v>0</v>
      </c>
      <c r="AN47" s="289">
        <f t="shared" si="135"/>
        <v>0</v>
      </c>
      <c r="AO47" s="290"/>
      <c r="AP47" s="290">
        <f t="shared" si="135"/>
        <v>0</v>
      </c>
      <c r="AQ47" s="289"/>
      <c r="AR47" s="289">
        <f t="shared" si="128"/>
        <v>0</v>
      </c>
      <c r="AS47" s="289">
        <f t="shared" si="135"/>
        <v>0</v>
      </c>
      <c r="AT47" s="289">
        <f t="shared" si="135"/>
        <v>0</v>
      </c>
      <c r="AU47" s="289">
        <f t="shared" si="135"/>
        <v>0</v>
      </c>
      <c r="AV47" s="289">
        <f t="shared" si="135"/>
        <v>0</v>
      </c>
      <c r="AW47" s="289">
        <f t="shared" si="135"/>
        <v>0</v>
      </c>
      <c r="AX47" s="289"/>
      <c r="AY47" s="289">
        <f t="shared" si="135"/>
        <v>0</v>
      </c>
      <c r="AZ47" s="289">
        <f t="shared" si="135"/>
        <v>0</v>
      </c>
      <c r="BA47" s="290"/>
      <c r="BB47" s="290">
        <f t="shared" si="135"/>
        <v>0</v>
      </c>
      <c r="BC47" s="289">
        <f t="shared" si="135"/>
        <v>32</v>
      </c>
      <c r="BD47" s="188">
        <f t="shared" si="135"/>
        <v>32</v>
      </c>
      <c r="BE47" s="289">
        <f t="shared" si="135"/>
        <v>16</v>
      </c>
      <c r="BF47" s="289">
        <f t="shared" si="135"/>
        <v>16</v>
      </c>
      <c r="BG47" s="289">
        <f t="shared" si="135"/>
        <v>0</v>
      </c>
      <c r="BH47" s="289">
        <f t="shared" si="135"/>
        <v>0</v>
      </c>
      <c r="BI47" s="289">
        <f t="shared" si="135"/>
        <v>0</v>
      </c>
      <c r="BJ47" s="289">
        <f t="shared" si="135"/>
        <v>0</v>
      </c>
      <c r="BK47" s="289">
        <f t="shared" si="135"/>
        <v>0</v>
      </c>
      <c r="BL47" s="289">
        <f t="shared" si="135"/>
        <v>0</v>
      </c>
      <c r="BM47" s="290"/>
      <c r="BN47" s="290">
        <f t="shared" si="135"/>
        <v>0</v>
      </c>
      <c r="BO47" s="289">
        <f t="shared" si="135"/>
        <v>32</v>
      </c>
      <c r="BP47" s="188">
        <f t="shared" si="135"/>
        <v>32</v>
      </c>
      <c r="BQ47" s="289">
        <f t="shared" si="135"/>
        <v>20</v>
      </c>
      <c r="BR47" s="289">
        <f t="shared" si="135"/>
        <v>10</v>
      </c>
      <c r="BS47" s="289">
        <f t="shared" si="135"/>
        <v>0</v>
      </c>
      <c r="BT47" s="289">
        <f t="shared" si="135"/>
        <v>0</v>
      </c>
      <c r="BU47" s="289">
        <f t="shared" si="135"/>
        <v>2</v>
      </c>
      <c r="BV47" s="289"/>
      <c r="BW47" s="289">
        <f t="shared" si="135"/>
        <v>0</v>
      </c>
      <c r="BX47" s="289">
        <f t="shared" si="135"/>
        <v>0</v>
      </c>
      <c r="BY47" s="290"/>
      <c r="BZ47" s="290">
        <f t="shared" si="135"/>
        <v>0</v>
      </c>
      <c r="CA47" s="289">
        <f t="shared" si="135"/>
        <v>0</v>
      </c>
      <c r="CB47" s="188">
        <f t="shared" si="135"/>
        <v>0</v>
      </c>
      <c r="CC47" s="289">
        <f t="shared" ref="CC47:CL47" si="136">CC48+CC49</f>
        <v>0</v>
      </c>
      <c r="CD47" s="289">
        <f t="shared" si="136"/>
        <v>0</v>
      </c>
      <c r="CE47" s="289">
        <f t="shared" si="136"/>
        <v>0</v>
      </c>
      <c r="CF47" s="289">
        <f t="shared" si="136"/>
        <v>0</v>
      </c>
      <c r="CG47" s="289">
        <f t="shared" si="136"/>
        <v>0</v>
      </c>
      <c r="CH47" s="289">
        <f t="shared" si="136"/>
        <v>0</v>
      </c>
      <c r="CI47" s="289">
        <f t="shared" si="136"/>
        <v>0</v>
      </c>
      <c r="CJ47" s="289">
        <f t="shared" si="136"/>
        <v>0</v>
      </c>
      <c r="CK47" s="290"/>
      <c r="CL47" s="291">
        <f t="shared" si="136"/>
        <v>0</v>
      </c>
    </row>
    <row r="48" spans="1:90" ht="35.25" customHeight="1" x14ac:dyDescent="0.25">
      <c r="A48" s="32" t="s">
        <v>108</v>
      </c>
      <c r="B48" s="138" t="s">
        <v>124</v>
      </c>
      <c r="C48" s="176">
        <v>32</v>
      </c>
      <c r="D48" s="176">
        <v>32</v>
      </c>
      <c r="E48" s="140">
        <v>16</v>
      </c>
      <c r="F48" s="140">
        <v>16</v>
      </c>
      <c r="G48" s="140"/>
      <c r="H48" s="140"/>
      <c r="I48" s="140"/>
      <c r="J48" s="140"/>
      <c r="K48" s="140"/>
      <c r="L48" s="142"/>
      <c r="M48" s="142">
        <v>32</v>
      </c>
      <c r="N48" s="215" t="s">
        <v>123</v>
      </c>
      <c r="O48" s="215"/>
      <c r="P48" s="140"/>
      <c r="Q48" s="166">
        <v>0</v>
      </c>
      <c r="R48" s="166">
        <v>0</v>
      </c>
      <c r="S48" s="140"/>
      <c r="T48" s="140"/>
      <c r="U48" s="140"/>
      <c r="V48" s="140"/>
      <c r="W48" s="140"/>
      <c r="X48" s="140"/>
      <c r="Y48" s="140"/>
      <c r="Z48" s="142"/>
      <c r="AA48" s="215"/>
      <c r="AB48" s="215"/>
      <c r="AC48" s="176">
        <v>0</v>
      </c>
      <c r="AD48" s="176">
        <v>0</v>
      </c>
      <c r="AE48" s="140"/>
      <c r="AF48" s="140"/>
      <c r="AG48" s="140"/>
      <c r="AH48" s="140"/>
      <c r="AI48" s="140"/>
      <c r="AJ48" s="140"/>
      <c r="AK48" s="140"/>
      <c r="AL48" s="142"/>
      <c r="AM48" s="215"/>
      <c r="AN48" s="215"/>
      <c r="AO48" s="215"/>
      <c r="AP48" s="215"/>
      <c r="AQ48" s="176"/>
      <c r="AR48" s="176">
        <f t="shared" si="128"/>
        <v>0</v>
      </c>
      <c r="AS48" s="140"/>
      <c r="AT48" s="140"/>
      <c r="AU48" s="140"/>
      <c r="AV48" s="140"/>
      <c r="AW48" s="140"/>
      <c r="AX48" s="140"/>
      <c r="AY48" s="140"/>
      <c r="AZ48" s="142"/>
      <c r="BA48" s="215"/>
      <c r="BB48" s="215"/>
      <c r="BC48" s="166">
        <f>BE48+BF48+BG48+BH48+BI48+BJ48+BK48+BL48+BN48</f>
        <v>32</v>
      </c>
      <c r="BD48" s="166">
        <f>SUM(BE48:BJ48)</f>
        <v>32</v>
      </c>
      <c r="BE48" s="140">
        <v>16</v>
      </c>
      <c r="BF48" s="140">
        <v>16</v>
      </c>
      <c r="BG48" s="140"/>
      <c r="BH48" s="140"/>
      <c r="BI48" s="140"/>
      <c r="BJ48" s="140"/>
      <c r="BK48" s="140"/>
      <c r="BL48" s="142"/>
      <c r="BM48" s="215" t="s">
        <v>123</v>
      </c>
      <c r="BN48" s="165"/>
      <c r="BO48" s="166">
        <f>BQ48+BR48+BS48+BT48+BU48+BV48+BW48+BX48+BZ48</f>
        <v>0</v>
      </c>
      <c r="BP48" s="166">
        <f>SUM(BQ48:BV48)</f>
        <v>0</v>
      </c>
      <c r="BQ48" s="175"/>
      <c r="BR48" s="175"/>
      <c r="BS48" s="175"/>
      <c r="BT48" s="175"/>
      <c r="BU48" s="175"/>
      <c r="BV48" s="175"/>
      <c r="BW48" s="175"/>
      <c r="BX48" s="164"/>
      <c r="BY48" s="165"/>
      <c r="BZ48" s="165"/>
      <c r="CA48" s="166">
        <f>CC48+CD48+CE48+CF48+CG48+CH48+CI48+CJ48+CL48</f>
        <v>0</v>
      </c>
      <c r="CB48" s="166">
        <f>SUM(CC48:CH48)</f>
        <v>0</v>
      </c>
      <c r="CC48" s="140"/>
      <c r="CD48" s="140"/>
      <c r="CE48" s="140"/>
      <c r="CF48" s="140"/>
      <c r="CG48" s="175"/>
      <c r="CH48" s="175"/>
      <c r="CI48" s="175"/>
      <c r="CJ48" s="164"/>
      <c r="CK48" s="215"/>
      <c r="CL48" s="165"/>
    </row>
    <row r="49" spans="1:90" ht="36" customHeight="1" thickBot="1" x14ac:dyDescent="0.3">
      <c r="A49" s="159" t="s">
        <v>109</v>
      </c>
      <c r="B49" s="139" t="s">
        <v>125</v>
      </c>
      <c r="C49" s="180">
        <v>32</v>
      </c>
      <c r="D49" s="174">
        <v>32</v>
      </c>
      <c r="E49" s="160">
        <v>20</v>
      </c>
      <c r="F49" s="160">
        <v>10</v>
      </c>
      <c r="G49" s="160"/>
      <c r="H49" s="160"/>
      <c r="I49" s="160">
        <v>2</v>
      </c>
      <c r="J49" s="160"/>
      <c r="K49" s="160"/>
      <c r="L49" s="161"/>
      <c r="M49" s="161">
        <v>32</v>
      </c>
      <c r="N49" s="214" t="s">
        <v>57</v>
      </c>
      <c r="O49" s="214"/>
      <c r="P49" s="160"/>
      <c r="Q49" s="174">
        <v>0</v>
      </c>
      <c r="R49" s="174">
        <v>0</v>
      </c>
      <c r="S49" s="160"/>
      <c r="T49" s="160"/>
      <c r="U49" s="160"/>
      <c r="V49" s="160"/>
      <c r="W49" s="160"/>
      <c r="X49" s="160"/>
      <c r="Y49" s="160"/>
      <c r="Z49" s="161"/>
      <c r="AA49" s="214"/>
      <c r="AB49" s="214"/>
      <c r="AC49" s="180">
        <v>0</v>
      </c>
      <c r="AD49" s="180">
        <v>0</v>
      </c>
      <c r="AE49" s="160"/>
      <c r="AF49" s="160"/>
      <c r="AG49" s="160"/>
      <c r="AH49" s="160"/>
      <c r="AI49" s="160"/>
      <c r="AJ49" s="160"/>
      <c r="AK49" s="160"/>
      <c r="AL49" s="161"/>
      <c r="AM49" s="214"/>
      <c r="AN49" s="214"/>
      <c r="AO49" s="214"/>
      <c r="AP49" s="214"/>
      <c r="AQ49" s="180"/>
      <c r="AR49" s="180">
        <f t="shared" si="128"/>
        <v>0</v>
      </c>
      <c r="AS49" s="160"/>
      <c r="AT49" s="160"/>
      <c r="AU49" s="160"/>
      <c r="AV49" s="160"/>
      <c r="AW49" s="160"/>
      <c r="AX49" s="160"/>
      <c r="AY49" s="160"/>
      <c r="AZ49" s="161"/>
      <c r="BA49" s="214"/>
      <c r="BB49" s="214"/>
      <c r="BC49" s="174">
        <f t="shared" ref="BC49" si="137">BE49+BF49+BG49+BH49+BI49+BJ49+BK49+BL49+BN49</f>
        <v>0</v>
      </c>
      <c r="BD49" s="174">
        <f t="shared" ref="BD49" si="138">SUM(BE49:BJ49)</f>
        <v>0</v>
      </c>
      <c r="BE49" s="160"/>
      <c r="BF49" s="160"/>
      <c r="BG49" s="160"/>
      <c r="BH49" s="160"/>
      <c r="BI49" s="160"/>
      <c r="BJ49" s="160"/>
      <c r="BK49" s="160"/>
      <c r="BL49" s="161"/>
      <c r="BM49" s="214"/>
      <c r="BN49" s="173"/>
      <c r="BO49" s="174">
        <f t="shared" ref="BO49" si="139">BQ49+BR49+BS49+BT49+BU49+BV49+BW49+BX49+BZ49</f>
        <v>32</v>
      </c>
      <c r="BP49" s="174">
        <f t="shared" ref="BP49" si="140">SUM(BQ49:BV49)</f>
        <v>32</v>
      </c>
      <c r="BQ49" s="160">
        <v>20</v>
      </c>
      <c r="BR49" s="160">
        <v>10</v>
      </c>
      <c r="BS49" s="160"/>
      <c r="BT49" s="160"/>
      <c r="BU49" s="160">
        <v>2</v>
      </c>
      <c r="BV49" s="160"/>
      <c r="BW49" s="160"/>
      <c r="BX49" s="172"/>
      <c r="BY49" s="173" t="s">
        <v>57</v>
      </c>
      <c r="BZ49" s="173"/>
      <c r="CA49" s="174">
        <f t="shared" ref="CA49" si="141">CC49+CD49+CE49+CF49+CG49+CH49+CI49+CJ49+CL49</f>
        <v>0</v>
      </c>
      <c r="CB49" s="174">
        <f t="shared" ref="CB49" si="142">SUM(CC49:CH49)</f>
        <v>0</v>
      </c>
      <c r="CC49" s="160"/>
      <c r="CD49" s="160"/>
      <c r="CE49" s="160"/>
      <c r="CF49" s="160"/>
      <c r="CG49" s="179"/>
      <c r="CH49" s="179"/>
      <c r="CI49" s="179"/>
      <c r="CJ49" s="172"/>
      <c r="CK49" s="214"/>
      <c r="CL49" s="173"/>
    </row>
    <row r="50" spans="1:90" ht="16.5" customHeight="1" thickBot="1" x14ac:dyDescent="0.3">
      <c r="A50" s="183" t="s">
        <v>25</v>
      </c>
      <c r="B50" s="223" t="s">
        <v>87</v>
      </c>
      <c r="C50" s="188">
        <f t="shared" ref="C50:M50" si="143">C51+C56+C62+C67+C73+C78</f>
        <v>1411</v>
      </c>
      <c r="D50" s="188">
        <f t="shared" si="143"/>
        <v>671</v>
      </c>
      <c r="E50" s="188">
        <f t="shared" si="143"/>
        <v>354</v>
      </c>
      <c r="F50" s="188">
        <f t="shared" si="143"/>
        <v>309</v>
      </c>
      <c r="G50" s="188">
        <f t="shared" si="143"/>
        <v>2</v>
      </c>
      <c r="H50" s="188">
        <f t="shared" si="143"/>
        <v>0</v>
      </c>
      <c r="I50" s="188">
        <f t="shared" si="143"/>
        <v>48</v>
      </c>
      <c r="J50" s="188">
        <f t="shared" si="143"/>
        <v>20</v>
      </c>
      <c r="K50" s="188">
        <f t="shared" si="143"/>
        <v>432</v>
      </c>
      <c r="L50" s="188">
        <f t="shared" si="143"/>
        <v>24</v>
      </c>
      <c r="M50" s="188">
        <f t="shared" si="143"/>
        <v>507</v>
      </c>
      <c r="N50" s="189"/>
      <c r="O50" s="189">
        <f t="shared" ref="O50:AW50" si="144">O51+O56+O62+O67+O73+O78</f>
        <v>78</v>
      </c>
      <c r="P50" s="188">
        <f t="shared" si="144"/>
        <v>0</v>
      </c>
      <c r="Q50" s="188">
        <f t="shared" si="144"/>
        <v>0</v>
      </c>
      <c r="R50" s="188">
        <f t="shared" si="144"/>
        <v>0</v>
      </c>
      <c r="S50" s="188">
        <f t="shared" si="144"/>
        <v>0</v>
      </c>
      <c r="T50" s="188">
        <f t="shared" si="144"/>
        <v>0</v>
      </c>
      <c r="U50" s="188">
        <f t="shared" si="144"/>
        <v>0</v>
      </c>
      <c r="V50" s="188">
        <f t="shared" si="144"/>
        <v>0</v>
      </c>
      <c r="W50" s="188">
        <f t="shared" si="144"/>
        <v>0</v>
      </c>
      <c r="X50" s="188">
        <f t="shared" si="144"/>
        <v>0</v>
      </c>
      <c r="Y50" s="188">
        <f t="shared" si="144"/>
        <v>0</v>
      </c>
      <c r="Z50" s="188">
        <f t="shared" si="144"/>
        <v>0</v>
      </c>
      <c r="AA50" s="189">
        <f t="shared" si="144"/>
        <v>0</v>
      </c>
      <c r="AB50" s="189">
        <f t="shared" si="144"/>
        <v>0</v>
      </c>
      <c r="AC50" s="188">
        <f t="shared" si="144"/>
        <v>0</v>
      </c>
      <c r="AD50" s="188">
        <f t="shared" si="144"/>
        <v>0</v>
      </c>
      <c r="AE50" s="188">
        <f t="shared" si="144"/>
        <v>0</v>
      </c>
      <c r="AF50" s="188">
        <f t="shared" si="144"/>
        <v>0</v>
      </c>
      <c r="AG50" s="188">
        <f t="shared" si="144"/>
        <v>0</v>
      </c>
      <c r="AH50" s="188">
        <f t="shared" si="144"/>
        <v>0</v>
      </c>
      <c r="AI50" s="188">
        <f t="shared" si="144"/>
        <v>0</v>
      </c>
      <c r="AJ50" s="188">
        <f t="shared" si="144"/>
        <v>0</v>
      </c>
      <c r="AK50" s="188">
        <f t="shared" si="144"/>
        <v>0</v>
      </c>
      <c r="AL50" s="188">
        <f t="shared" si="144"/>
        <v>0</v>
      </c>
      <c r="AM50" s="188">
        <f t="shared" si="144"/>
        <v>0</v>
      </c>
      <c r="AN50" s="188">
        <f t="shared" si="144"/>
        <v>0</v>
      </c>
      <c r="AO50" s="189">
        <f t="shared" si="144"/>
        <v>0</v>
      </c>
      <c r="AP50" s="189">
        <f t="shared" si="144"/>
        <v>0</v>
      </c>
      <c r="AQ50" s="188">
        <f t="shared" si="144"/>
        <v>100</v>
      </c>
      <c r="AR50" s="188">
        <f t="shared" si="144"/>
        <v>96</v>
      </c>
      <c r="AS50" s="188">
        <f t="shared" si="144"/>
        <v>38</v>
      </c>
      <c r="AT50" s="188">
        <f t="shared" si="144"/>
        <v>50</v>
      </c>
      <c r="AU50" s="188">
        <f t="shared" si="144"/>
        <v>0</v>
      </c>
      <c r="AV50" s="188">
        <f t="shared" si="144"/>
        <v>0</v>
      </c>
      <c r="AW50" s="188">
        <f t="shared" si="144"/>
        <v>8</v>
      </c>
      <c r="AX50" s="188"/>
      <c r="AY50" s="188">
        <f>AY51+AY56+AY62+AY67+AY73+AY78</f>
        <v>0</v>
      </c>
      <c r="AZ50" s="188">
        <f>AZ51+AZ56+AZ62+AZ67+AZ73+AZ78</f>
        <v>4</v>
      </c>
      <c r="BA50" s="189"/>
      <c r="BB50" s="189">
        <f t="shared" ref="BB50:BL50" si="145">BB51+BB56+BB62+BB67+BB73+BB78</f>
        <v>0</v>
      </c>
      <c r="BC50" s="188">
        <f t="shared" si="145"/>
        <v>417</v>
      </c>
      <c r="BD50" s="188">
        <f t="shared" si="145"/>
        <v>199</v>
      </c>
      <c r="BE50" s="188">
        <f t="shared" si="145"/>
        <v>100</v>
      </c>
      <c r="BF50" s="188">
        <f t="shared" si="145"/>
        <v>87</v>
      </c>
      <c r="BG50" s="188">
        <f t="shared" si="145"/>
        <v>0</v>
      </c>
      <c r="BH50" s="188">
        <f t="shared" si="145"/>
        <v>0</v>
      </c>
      <c r="BI50" s="188">
        <f t="shared" si="145"/>
        <v>12</v>
      </c>
      <c r="BJ50" s="188">
        <f t="shared" si="145"/>
        <v>0</v>
      </c>
      <c r="BK50" s="188">
        <f t="shared" si="145"/>
        <v>180</v>
      </c>
      <c r="BL50" s="188">
        <f t="shared" si="145"/>
        <v>8</v>
      </c>
      <c r="BM50" s="189"/>
      <c r="BN50" s="189">
        <f t="shared" ref="BN50:BU50" si="146">BN51+BN56+BN62+BN67+BN73+BN78</f>
        <v>30</v>
      </c>
      <c r="BO50" s="188">
        <f t="shared" si="146"/>
        <v>396</v>
      </c>
      <c r="BP50" s="188">
        <f t="shared" si="146"/>
        <v>294</v>
      </c>
      <c r="BQ50" s="188">
        <f t="shared" si="146"/>
        <v>160</v>
      </c>
      <c r="BR50" s="188">
        <f t="shared" si="146"/>
        <v>106</v>
      </c>
      <c r="BS50" s="188">
        <f t="shared" si="146"/>
        <v>16</v>
      </c>
      <c r="BT50" s="188">
        <f t="shared" si="146"/>
        <v>0</v>
      </c>
      <c r="BU50" s="188">
        <f t="shared" si="146"/>
        <v>18</v>
      </c>
      <c r="BV50" s="188"/>
      <c r="BW50" s="188">
        <f>BW51+BW56+BW62+BW67+BW73+BW78</f>
        <v>72</v>
      </c>
      <c r="BX50" s="188">
        <f>BX51+BX56+BX62+BX67+BX73+BX78</f>
        <v>6</v>
      </c>
      <c r="BY50" s="189"/>
      <c r="BZ50" s="189">
        <f t="shared" ref="BZ50:CG50" si="147">BZ51+BZ56+BZ62+BZ67+BZ73+BZ78</f>
        <v>24</v>
      </c>
      <c r="CA50" s="188">
        <f t="shared" si="147"/>
        <v>498</v>
      </c>
      <c r="CB50" s="188">
        <f t="shared" si="147"/>
        <v>144</v>
      </c>
      <c r="CC50" s="188">
        <f t="shared" si="147"/>
        <v>56</v>
      </c>
      <c r="CD50" s="188">
        <f t="shared" si="147"/>
        <v>66</v>
      </c>
      <c r="CE50" s="188">
        <f t="shared" si="147"/>
        <v>2</v>
      </c>
      <c r="CF50" s="188">
        <f t="shared" si="147"/>
        <v>0</v>
      </c>
      <c r="CG50" s="188">
        <f t="shared" si="147"/>
        <v>10</v>
      </c>
      <c r="CH50" s="188"/>
      <c r="CI50" s="188">
        <f>CI51+CI56+CI62+CI67+CI73+CI78</f>
        <v>180</v>
      </c>
      <c r="CJ50" s="188">
        <f>CJ51+CJ56+CJ62+CJ67+CJ73+CJ78</f>
        <v>6</v>
      </c>
      <c r="CK50" s="189"/>
      <c r="CL50" s="190">
        <f>CL51+CL56+CL62+CL67+CL73+CL78</f>
        <v>24</v>
      </c>
    </row>
    <row r="51" spans="1:90" ht="46.5" customHeight="1" thickBot="1" x14ac:dyDescent="0.3">
      <c r="A51" s="127" t="s">
        <v>26</v>
      </c>
      <c r="B51" s="224" t="s">
        <v>88</v>
      </c>
      <c r="C51" s="188">
        <f>C52+C53+C54+C55</f>
        <v>264</v>
      </c>
      <c r="D51" s="188">
        <f t="shared" ref="D51:CB51" si="148">D52+D53+D54+D55</f>
        <v>168</v>
      </c>
      <c r="E51" s="188">
        <f t="shared" si="148"/>
        <v>72</v>
      </c>
      <c r="F51" s="188">
        <f t="shared" si="148"/>
        <v>84</v>
      </c>
      <c r="G51" s="188">
        <f t="shared" si="148"/>
        <v>0</v>
      </c>
      <c r="H51" s="188">
        <f t="shared" si="148"/>
        <v>0</v>
      </c>
      <c r="I51" s="188">
        <f t="shared" si="148"/>
        <v>12</v>
      </c>
      <c r="J51" s="188">
        <f t="shared" si="148"/>
        <v>0</v>
      </c>
      <c r="K51" s="188">
        <f t="shared" si="148"/>
        <v>72</v>
      </c>
      <c r="L51" s="188">
        <f t="shared" si="148"/>
        <v>6</v>
      </c>
      <c r="M51" s="188">
        <f t="shared" si="148"/>
        <v>144</v>
      </c>
      <c r="N51" s="189"/>
      <c r="O51" s="189">
        <f>O52+O53+O54+O55</f>
        <v>18</v>
      </c>
      <c r="P51" s="188">
        <f t="shared" ref="P51:AQ51" si="149">P52+P53+P54+P55</f>
        <v>0</v>
      </c>
      <c r="Q51" s="188">
        <f t="shared" si="149"/>
        <v>0</v>
      </c>
      <c r="R51" s="188">
        <f t="shared" si="149"/>
        <v>0</v>
      </c>
      <c r="S51" s="188">
        <f t="shared" si="149"/>
        <v>0</v>
      </c>
      <c r="T51" s="188">
        <f t="shared" si="149"/>
        <v>0</v>
      </c>
      <c r="U51" s="188">
        <f t="shared" si="149"/>
        <v>0</v>
      </c>
      <c r="V51" s="188">
        <f t="shared" si="149"/>
        <v>0</v>
      </c>
      <c r="W51" s="188">
        <f t="shared" si="149"/>
        <v>0</v>
      </c>
      <c r="X51" s="188">
        <f t="shared" si="149"/>
        <v>0</v>
      </c>
      <c r="Y51" s="188">
        <f t="shared" si="149"/>
        <v>0</v>
      </c>
      <c r="Z51" s="188">
        <f t="shared" si="149"/>
        <v>0</v>
      </c>
      <c r="AA51" s="189">
        <f t="shared" si="149"/>
        <v>0</v>
      </c>
      <c r="AB51" s="189">
        <f t="shared" si="149"/>
        <v>0</v>
      </c>
      <c r="AC51" s="188">
        <f t="shared" si="149"/>
        <v>0</v>
      </c>
      <c r="AD51" s="188">
        <f t="shared" si="149"/>
        <v>0</v>
      </c>
      <c r="AE51" s="188">
        <f t="shared" si="149"/>
        <v>0</v>
      </c>
      <c r="AF51" s="188">
        <f t="shared" si="149"/>
        <v>0</v>
      </c>
      <c r="AG51" s="188">
        <f t="shared" si="149"/>
        <v>0</v>
      </c>
      <c r="AH51" s="188">
        <f t="shared" si="149"/>
        <v>0</v>
      </c>
      <c r="AI51" s="188">
        <f t="shared" si="149"/>
        <v>0</v>
      </c>
      <c r="AJ51" s="188">
        <f t="shared" si="149"/>
        <v>0</v>
      </c>
      <c r="AK51" s="188">
        <f t="shared" si="149"/>
        <v>0</v>
      </c>
      <c r="AL51" s="188">
        <f t="shared" si="149"/>
        <v>0</v>
      </c>
      <c r="AM51" s="188">
        <f t="shared" si="149"/>
        <v>0</v>
      </c>
      <c r="AN51" s="188">
        <f t="shared" si="149"/>
        <v>0</v>
      </c>
      <c r="AO51" s="189">
        <f t="shared" si="149"/>
        <v>0</v>
      </c>
      <c r="AP51" s="189">
        <f t="shared" si="149"/>
        <v>0</v>
      </c>
      <c r="AQ51" s="188">
        <f t="shared" si="149"/>
        <v>100</v>
      </c>
      <c r="AR51" s="188">
        <f t="shared" si="148"/>
        <v>96</v>
      </c>
      <c r="AS51" s="188">
        <f t="shared" si="148"/>
        <v>38</v>
      </c>
      <c r="AT51" s="188">
        <f t="shared" si="148"/>
        <v>50</v>
      </c>
      <c r="AU51" s="188">
        <f t="shared" si="148"/>
        <v>0</v>
      </c>
      <c r="AV51" s="188">
        <f t="shared" si="148"/>
        <v>0</v>
      </c>
      <c r="AW51" s="188">
        <f t="shared" si="148"/>
        <v>8</v>
      </c>
      <c r="AX51" s="188"/>
      <c r="AY51" s="188">
        <f t="shared" si="148"/>
        <v>0</v>
      </c>
      <c r="AZ51" s="188">
        <f t="shared" si="148"/>
        <v>4</v>
      </c>
      <c r="BA51" s="189"/>
      <c r="BB51" s="189">
        <f>BB52+BB53+BB54+BB55</f>
        <v>0</v>
      </c>
      <c r="BC51" s="188">
        <f>BC52+BC53+BC54+BC55</f>
        <v>164</v>
      </c>
      <c r="BD51" s="188">
        <f t="shared" si="148"/>
        <v>72</v>
      </c>
      <c r="BE51" s="188">
        <f t="shared" si="148"/>
        <v>34</v>
      </c>
      <c r="BF51" s="188">
        <f t="shared" si="148"/>
        <v>34</v>
      </c>
      <c r="BG51" s="188">
        <f t="shared" si="148"/>
        <v>0</v>
      </c>
      <c r="BH51" s="188">
        <f t="shared" si="148"/>
        <v>0</v>
      </c>
      <c r="BI51" s="188">
        <f t="shared" si="148"/>
        <v>4</v>
      </c>
      <c r="BJ51" s="188">
        <f t="shared" si="148"/>
        <v>0</v>
      </c>
      <c r="BK51" s="188">
        <f t="shared" si="148"/>
        <v>72</v>
      </c>
      <c r="BL51" s="188">
        <f t="shared" si="148"/>
        <v>2</v>
      </c>
      <c r="BM51" s="189"/>
      <c r="BN51" s="189">
        <f t="shared" si="148"/>
        <v>18</v>
      </c>
      <c r="BO51" s="188">
        <f t="shared" si="148"/>
        <v>0</v>
      </c>
      <c r="BP51" s="188">
        <f t="shared" si="148"/>
        <v>0</v>
      </c>
      <c r="BQ51" s="188">
        <f t="shared" si="148"/>
        <v>0</v>
      </c>
      <c r="BR51" s="188">
        <f t="shared" si="148"/>
        <v>0</v>
      </c>
      <c r="BS51" s="188">
        <f t="shared" si="148"/>
        <v>0</v>
      </c>
      <c r="BT51" s="188">
        <f t="shared" si="148"/>
        <v>0</v>
      </c>
      <c r="BU51" s="188">
        <f t="shared" si="148"/>
        <v>0</v>
      </c>
      <c r="BV51" s="188"/>
      <c r="BW51" s="188">
        <f t="shared" si="148"/>
        <v>0</v>
      </c>
      <c r="BX51" s="188">
        <f t="shared" si="148"/>
        <v>0</v>
      </c>
      <c r="BY51" s="189"/>
      <c r="BZ51" s="189">
        <f t="shared" si="148"/>
        <v>0</v>
      </c>
      <c r="CA51" s="188">
        <f t="shared" si="148"/>
        <v>0</v>
      </c>
      <c r="CB51" s="188">
        <f t="shared" si="148"/>
        <v>0</v>
      </c>
      <c r="CC51" s="188">
        <f t="shared" ref="CC51:CL51" si="150">CC52+CC53+CC54+CC55</f>
        <v>0</v>
      </c>
      <c r="CD51" s="188">
        <f t="shared" si="150"/>
        <v>0</v>
      </c>
      <c r="CE51" s="188">
        <f t="shared" si="150"/>
        <v>0</v>
      </c>
      <c r="CF51" s="188">
        <f t="shared" si="150"/>
        <v>0</v>
      </c>
      <c r="CG51" s="188">
        <f t="shared" si="150"/>
        <v>0</v>
      </c>
      <c r="CH51" s="188"/>
      <c r="CI51" s="188">
        <f t="shared" si="150"/>
        <v>0</v>
      </c>
      <c r="CJ51" s="188">
        <f t="shared" si="150"/>
        <v>0</v>
      </c>
      <c r="CK51" s="189"/>
      <c r="CL51" s="190">
        <f t="shared" si="150"/>
        <v>0</v>
      </c>
    </row>
    <row r="52" spans="1:90" ht="36.75" customHeight="1" x14ac:dyDescent="0.25">
      <c r="A52" s="184" t="s">
        <v>27</v>
      </c>
      <c r="B52" s="68" t="s">
        <v>89</v>
      </c>
      <c r="C52" s="176">
        <v>180</v>
      </c>
      <c r="D52" s="176">
        <v>168</v>
      </c>
      <c r="E52" s="163">
        <v>72</v>
      </c>
      <c r="F52" s="163">
        <v>84</v>
      </c>
      <c r="G52" s="140"/>
      <c r="H52" s="140"/>
      <c r="I52" s="140">
        <v>12</v>
      </c>
      <c r="J52" s="140"/>
      <c r="K52" s="140"/>
      <c r="L52" s="142">
        <v>6</v>
      </c>
      <c r="M52" s="142">
        <v>108</v>
      </c>
      <c r="N52" s="215" t="s">
        <v>64</v>
      </c>
      <c r="O52" s="215">
        <v>6</v>
      </c>
      <c r="P52" s="162"/>
      <c r="Q52" s="166">
        <v>0</v>
      </c>
      <c r="R52" s="166">
        <v>0</v>
      </c>
      <c r="S52" s="163"/>
      <c r="T52" s="163"/>
      <c r="U52" s="163"/>
      <c r="V52" s="163"/>
      <c r="W52" s="163"/>
      <c r="X52" s="163"/>
      <c r="Y52" s="163"/>
      <c r="Z52" s="142"/>
      <c r="AA52" s="215"/>
      <c r="AB52" s="215"/>
      <c r="AC52" s="176">
        <v>0</v>
      </c>
      <c r="AD52" s="166">
        <v>0</v>
      </c>
      <c r="AE52" s="163"/>
      <c r="AF52" s="163"/>
      <c r="AG52" s="163"/>
      <c r="AH52" s="163"/>
      <c r="AI52" s="163"/>
      <c r="AJ52" s="163"/>
      <c r="AK52" s="163"/>
      <c r="AL52" s="142"/>
      <c r="AM52" s="215"/>
      <c r="AN52" s="165"/>
      <c r="AO52" s="165"/>
      <c r="AP52" s="165"/>
      <c r="AQ52" s="166">
        <f>AS52+AT52+AU52+AV52+AW52+AX52+AY52+AZ52+BB52</f>
        <v>100</v>
      </c>
      <c r="AR52" s="166">
        <f>SUM(AS52:AX52)</f>
        <v>96</v>
      </c>
      <c r="AS52" s="163">
        <v>38</v>
      </c>
      <c r="AT52" s="163">
        <v>50</v>
      </c>
      <c r="AU52" s="163"/>
      <c r="AV52" s="163"/>
      <c r="AW52" s="163">
        <v>8</v>
      </c>
      <c r="AX52" s="163"/>
      <c r="AY52" s="163"/>
      <c r="AZ52" s="142">
        <v>4</v>
      </c>
      <c r="BA52" s="215"/>
      <c r="BB52" s="215"/>
      <c r="BC52" s="166">
        <f>BE52+BF52+BG52+BH52+BI52+BJ52+BK52+BL52+BN52</f>
        <v>80</v>
      </c>
      <c r="BD52" s="166">
        <f>SUM(BE52:BJ52)</f>
        <v>72</v>
      </c>
      <c r="BE52" s="163">
        <v>34</v>
      </c>
      <c r="BF52" s="163">
        <v>34</v>
      </c>
      <c r="BG52" s="163"/>
      <c r="BH52" s="163"/>
      <c r="BI52" s="163">
        <v>4</v>
      </c>
      <c r="BJ52" s="163"/>
      <c r="BK52" s="163"/>
      <c r="BL52" s="142">
        <v>2</v>
      </c>
      <c r="BM52" s="165" t="s">
        <v>64</v>
      </c>
      <c r="BN52" s="165">
        <v>6</v>
      </c>
      <c r="BO52" s="166">
        <f>BQ52+BR52+BS52+BT52+BU52+BV52+BW52+BX52+BZ52</f>
        <v>0</v>
      </c>
      <c r="BP52" s="166">
        <f>SUM(BQ52:BV52)</f>
        <v>0</v>
      </c>
      <c r="BQ52" s="162"/>
      <c r="BR52" s="162"/>
      <c r="BS52" s="162"/>
      <c r="BT52" s="162"/>
      <c r="BU52" s="162"/>
      <c r="BV52" s="162"/>
      <c r="BW52" s="162"/>
      <c r="BX52" s="164"/>
      <c r="BY52" s="165"/>
      <c r="BZ52" s="165"/>
      <c r="CA52" s="166">
        <f>CC52+CD52+CE52+CF52+CG52+CH52+CI52+CJ52+CL52</f>
        <v>0</v>
      </c>
      <c r="CB52" s="166">
        <f>SUM(CC52:CH52)</f>
        <v>0</v>
      </c>
      <c r="CC52" s="162"/>
      <c r="CD52" s="162"/>
      <c r="CE52" s="162"/>
      <c r="CF52" s="162"/>
      <c r="CG52" s="162"/>
      <c r="CH52" s="162"/>
      <c r="CI52" s="162"/>
      <c r="CJ52" s="164"/>
      <c r="CK52" s="165"/>
      <c r="CL52" s="165"/>
    </row>
    <row r="53" spans="1:90" ht="12" customHeight="1" x14ac:dyDescent="0.25">
      <c r="A53" s="29" t="s">
        <v>28</v>
      </c>
      <c r="B53" s="62" t="s">
        <v>29</v>
      </c>
      <c r="C53" s="181">
        <v>36</v>
      </c>
      <c r="D53" s="169"/>
      <c r="E53" s="216"/>
      <c r="F53" s="216"/>
      <c r="G53" s="155"/>
      <c r="H53" s="155"/>
      <c r="I53" s="155"/>
      <c r="J53" s="155"/>
      <c r="K53" s="155">
        <v>36</v>
      </c>
      <c r="L53" s="156"/>
      <c r="M53" s="156"/>
      <c r="N53" s="334" t="s">
        <v>57</v>
      </c>
      <c r="O53" s="151"/>
      <c r="P53" s="155"/>
      <c r="Q53" s="169">
        <v>0</v>
      </c>
      <c r="R53" s="169">
        <v>0</v>
      </c>
      <c r="S53" s="177"/>
      <c r="T53" s="177"/>
      <c r="U53" s="177"/>
      <c r="V53" s="177"/>
      <c r="W53" s="177"/>
      <c r="X53" s="177"/>
      <c r="Y53" s="177"/>
      <c r="Z53" s="168"/>
      <c r="AA53" s="158"/>
      <c r="AB53" s="158"/>
      <c r="AC53" s="169">
        <v>0</v>
      </c>
      <c r="AD53" s="169">
        <v>0</v>
      </c>
      <c r="AE53" s="155"/>
      <c r="AF53" s="177"/>
      <c r="AG53" s="177"/>
      <c r="AH53" s="177"/>
      <c r="AI53" s="177"/>
      <c r="AJ53" s="177"/>
      <c r="AK53" s="155"/>
      <c r="AL53" s="156"/>
      <c r="AM53" s="158"/>
      <c r="AN53" s="151"/>
      <c r="AO53" s="151"/>
      <c r="AP53" s="151"/>
      <c r="AQ53" s="169">
        <f t="shared" ref="AQ53:AQ55" si="151">AS53+AT53+AU53+AV53+AW53+AX53+AY53+AZ53+BB53</f>
        <v>0</v>
      </c>
      <c r="AR53" s="169">
        <f t="shared" ref="AR53:AR55" si="152">SUM(AS53:AX53)</f>
        <v>0</v>
      </c>
      <c r="AS53" s="155"/>
      <c r="AT53" s="155"/>
      <c r="AU53" s="155"/>
      <c r="AV53" s="155"/>
      <c r="AW53" s="155"/>
      <c r="AX53" s="155"/>
      <c r="AY53" s="155"/>
      <c r="AZ53" s="156"/>
      <c r="BA53" s="151"/>
      <c r="BB53" s="151"/>
      <c r="BC53" s="169">
        <f t="shared" ref="BC53:BC55" si="153">BE53+BF53+BG53+BH53+BI53+BJ53+BK53+BL53+BN53</f>
        <v>36</v>
      </c>
      <c r="BD53" s="169">
        <f t="shared" ref="BD53:BD55" si="154">SUM(BE53:BJ53)</f>
        <v>0</v>
      </c>
      <c r="BE53" s="155"/>
      <c r="BF53" s="155"/>
      <c r="BG53" s="155"/>
      <c r="BH53" s="155"/>
      <c r="BI53" s="155"/>
      <c r="BJ53" s="155"/>
      <c r="BK53" s="155">
        <v>36</v>
      </c>
      <c r="BL53" s="156"/>
      <c r="BM53" s="334" t="s">
        <v>57</v>
      </c>
      <c r="BN53" s="158"/>
      <c r="BO53" s="169">
        <f t="shared" ref="BO53:BO55" si="155">BQ53+BR53+BS53+BT53+BU53+BV53+BW53+BX53+BZ53</f>
        <v>0</v>
      </c>
      <c r="BP53" s="169">
        <f t="shared" ref="BP53:BP55" si="156">SUM(BQ53:BV53)</f>
        <v>0</v>
      </c>
      <c r="BQ53" s="155"/>
      <c r="BR53" s="155"/>
      <c r="BS53" s="155"/>
      <c r="BT53" s="155"/>
      <c r="BU53" s="155"/>
      <c r="BV53" s="155"/>
      <c r="BW53" s="155"/>
      <c r="BX53" s="156"/>
      <c r="BY53" s="151"/>
      <c r="BZ53" s="151"/>
      <c r="CA53" s="169">
        <f t="shared" ref="CA53:CA55" si="157">CC53+CD53+CE53+CF53+CG53+CH53+CI53+CJ53+CL53</f>
        <v>0</v>
      </c>
      <c r="CB53" s="169">
        <f t="shared" ref="CB53:CB55" si="158">SUM(CC53:CH53)</f>
        <v>0</v>
      </c>
      <c r="CC53" s="155"/>
      <c r="CD53" s="155"/>
      <c r="CE53" s="155"/>
      <c r="CF53" s="155"/>
      <c r="CG53" s="155"/>
      <c r="CH53" s="155"/>
      <c r="CI53" s="155"/>
      <c r="CJ53" s="156"/>
      <c r="CK53" s="151"/>
      <c r="CL53" s="151"/>
    </row>
    <row r="54" spans="1:90" ht="14.25" customHeight="1" x14ac:dyDescent="0.25">
      <c r="A54" s="124" t="s">
        <v>30</v>
      </c>
      <c r="B54" s="220" t="s">
        <v>31</v>
      </c>
      <c r="C54" s="181">
        <v>36</v>
      </c>
      <c r="D54" s="169"/>
      <c r="E54" s="216"/>
      <c r="F54" s="216"/>
      <c r="G54" s="155"/>
      <c r="H54" s="155"/>
      <c r="I54" s="155"/>
      <c r="J54" s="155"/>
      <c r="K54" s="155">
        <v>36</v>
      </c>
      <c r="L54" s="156"/>
      <c r="M54" s="156">
        <v>36</v>
      </c>
      <c r="N54" s="334"/>
      <c r="O54" s="151"/>
      <c r="P54" s="155"/>
      <c r="Q54" s="169">
        <v>0</v>
      </c>
      <c r="R54" s="169">
        <v>0</v>
      </c>
      <c r="S54" s="155"/>
      <c r="T54" s="155"/>
      <c r="U54" s="155"/>
      <c r="V54" s="155"/>
      <c r="W54" s="155"/>
      <c r="X54" s="155"/>
      <c r="Y54" s="155"/>
      <c r="Z54" s="156"/>
      <c r="AA54" s="151"/>
      <c r="AB54" s="151"/>
      <c r="AC54" s="181">
        <v>0</v>
      </c>
      <c r="AD54" s="181">
        <v>0</v>
      </c>
      <c r="AE54" s="155"/>
      <c r="AF54" s="155"/>
      <c r="AG54" s="155"/>
      <c r="AH54" s="155"/>
      <c r="AI54" s="155"/>
      <c r="AJ54" s="155"/>
      <c r="AK54" s="155"/>
      <c r="AL54" s="156"/>
      <c r="AM54" s="151"/>
      <c r="AN54" s="151"/>
      <c r="AO54" s="151"/>
      <c r="AP54" s="151"/>
      <c r="AQ54" s="169">
        <f t="shared" si="151"/>
        <v>0</v>
      </c>
      <c r="AR54" s="169">
        <f t="shared" si="152"/>
        <v>0</v>
      </c>
      <c r="AS54" s="155"/>
      <c r="AT54" s="155"/>
      <c r="AU54" s="155"/>
      <c r="AV54" s="155"/>
      <c r="AW54" s="155"/>
      <c r="AX54" s="155"/>
      <c r="AY54" s="155"/>
      <c r="AZ54" s="156"/>
      <c r="BA54" s="151"/>
      <c r="BB54" s="151"/>
      <c r="BC54" s="169">
        <f t="shared" si="153"/>
        <v>36</v>
      </c>
      <c r="BD54" s="169">
        <f t="shared" si="154"/>
        <v>0</v>
      </c>
      <c r="BE54" s="155"/>
      <c r="BF54" s="155"/>
      <c r="BG54" s="155"/>
      <c r="BH54" s="155"/>
      <c r="BI54" s="155"/>
      <c r="BJ54" s="155"/>
      <c r="BK54" s="155">
        <v>36</v>
      </c>
      <c r="BL54" s="156"/>
      <c r="BM54" s="334"/>
      <c r="BN54" s="151"/>
      <c r="BO54" s="169">
        <f t="shared" si="155"/>
        <v>0</v>
      </c>
      <c r="BP54" s="169">
        <f t="shared" si="156"/>
        <v>0</v>
      </c>
      <c r="BQ54" s="155"/>
      <c r="BR54" s="155"/>
      <c r="BS54" s="155"/>
      <c r="BT54" s="155"/>
      <c r="BU54" s="155"/>
      <c r="BV54" s="155"/>
      <c r="BW54" s="155"/>
      <c r="BX54" s="156"/>
      <c r="BY54" s="151"/>
      <c r="BZ54" s="158"/>
      <c r="CA54" s="169">
        <f t="shared" si="157"/>
        <v>0</v>
      </c>
      <c r="CB54" s="169">
        <f t="shared" si="158"/>
        <v>0</v>
      </c>
      <c r="CC54" s="155"/>
      <c r="CD54" s="155"/>
      <c r="CE54" s="155"/>
      <c r="CF54" s="155"/>
      <c r="CG54" s="155"/>
      <c r="CH54" s="155"/>
      <c r="CI54" s="155"/>
      <c r="CJ54" s="156"/>
      <c r="CK54" s="151"/>
      <c r="CL54" s="158"/>
    </row>
    <row r="55" spans="1:90" ht="24.75" customHeight="1" thickBot="1" x14ac:dyDescent="0.3">
      <c r="A55" s="124"/>
      <c r="B55" s="220" t="s">
        <v>48</v>
      </c>
      <c r="C55" s="180">
        <v>12</v>
      </c>
      <c r="D55" s="174"/>
      <c r="E55" s="171"/>
      <c r="F55" s="171"/>
      <c r="G55" s="160"/>
      <c r="H55" s="160"/>
      <c r="I55" s="160"/>
      <c r="J55" s="160"/>
      <c r="K55" s="160"/>
      <c r="L55" s="161"/>
      <c r="M55" s="161"/>
      <c r="N55" s="214"/>
      <c r="O55" s="214">
        <v>12</v>
      </c>
      <c r="P55" s="160"/>
      <c r="Q55" s="174">
        <v>0</v>
      </c>
      <c r="R55" s="174">
        <v>0</v>
      </c>
      <c r="S55" s="160"/>
      <c r="T55" s="160"/>
      <c r="U55" s="160"/>
      <c r="V55" s="160"/>
      <c r="W55" s="160"/>
      <c r="X55" s="160"/>
      <c r="Y55" s="160"/>
      <c r="Z55" s="161"/>
      <c r="AA55" s="214"/>
      <c r="AB55" s="214"/>
      <c r="AC55" s="180">
        <v>0</v>
      </c>
      <c r="AD55" s="180">
        <v>0</v>
      </c>
      <c r="AE55" s="160"/>
      <c r="AF55" s="160"/>
      <c r="AG55" s="160"/>
      <c r="AH55" s="160"/>
      <c r="AI55" s="160"/>
      <c r="AJ55" s="160"/>
      <c r="AK55" s="160"/>
      <c r="AL55" s="161"/>
      <c r="AM55" s="214"/>
      <c r="AN55" s="214"/>
      <c r="AO55" s="214"/>
      <c r="AP55" s="214"/>
      <c r="AQ55" s="174">
        <f t="shared" si="151"/>
        <v>0</v>
      </c>
      <c r="AR55" s="174">
        <f t="shared" si="152"/>
        <v>0</v>
      </c>
      <c r="AS55" s="160"/>
      <c r="AT55" s="160"/>
      <c r="AU55" s="160"/>
      <c r="AV55" s="160"/>
      <c r="AW55" s="160"/>
      <c r="AX55" s="160"/>
      <c r="AY55" s="160"/>
      <c r="AZ55" s="161"/>
      <c r="BA55" s="214"/>
      <c r="BB55" s="214"/>
      <c r="BC55" s="174">
        <f t="shared" si="153"/>
        <v>12</v>
      </c>
      <c r="BD55" s="174">
        <f t="shared" si="154"/>
        <v>0</v>
      </c>
      <c r="BE55" s="160"/>
      <c r="BF55" s="160"/>
      <c r="BG55" s="160"/>
      <c r="BH55" s="160"/>
      <c r="BI55" s="160"/>
      <c r="BJ55" s="160"/>
      <c r="BK55" s="160"/>
      <c r="BL55" s="161"/>
      <c r="BM55" s="214" t="s">
        <v>64</v>
      </c>
      <c r="BN55" s="214">
        <v>12</v>
      </c>
      <c r="BO55" s="174">
        <f t="shared" si="155"/>
        <v>0</v>
      </c>
      <c r="BP55" s="174">
        <f t="shared" si="156"/>
        <v>0</v>
      </c>
      <c r="BQ55" s="160"/>
      <c r="BR55" s="160"/>
      <c r="BS55" s="160"/>
      <c r="BT55" s="160"/>
      <c r="BU55" s="160"/>
      <c r="BV55" s="160"/>
      <c r="BW55" s="160"/>
      <c r="BX55" s="161"/>
      <c r="BY55" s="214"/>
      <c r="BZ55" s="173"/>
      <c r="CA55" s="174">
        <f t="shared" si="157"/>
        <v>0</v>
      </c>
      <c r="CB55" s="174">
        <f t="shared" si="158"/>
        <v>0</v>
      </c>
      <c r="CC55" s="160"/>
      <c r="CD55" s="160"/>
      <c r="CE55" s="160"/>
      <c r="CF55" s="160"/>
      <c r="CG55" s="160"/>
      <c r="CH55" s="160"/>
      <c r="CI55" s="160"/>
      <c r="CJ55" s="161"/>
      <c r="CK55" s="214"/>
      <c r="CL55" s="173"/>
    </row>
    <row r="56" spans="1:90" ht="80.25" customHeight="1" thickBot="1" x14ac:dyDescent="0.3">
      <c r="A56" s="185" t="s">
        <v>32</v>
      </c>
      <c r="B56" s="225" t="s">
        <v>112</v>
      </c>
      <c r="C56" s="188">
        <f>C57+C58+C59+C60+C61</f>
        <v>324</v>
      </c>
      <c r="D56" s="188">
        <f t="shared" ref="D56:CB56" si="159">D57+D58+D59+D60+D61</f>
        <v>192</v>
      </c>
      <c r="E56" s="188">
        <f t="shared" si="159"/>
        <v>104</v>
      </c>
      <c r="F56" s="188">
        <f t="shared" si="159"/>
        <v>76</v>
      </c>
      <c r="G56" s="188">
        <f t="shared" si="159"/>
        <v>0</v>
      </c>
      <c r="H56" s="188">
        <f t="shared" si="159"/>
        <v>0</v>
      </c>
      <c r="I56" s="188">
        <f t="shared" si="159"/>
        <v>12</v>
      </c>
      <c r="J56" s="188">
        <f t="shared" si="159"/>
        <v>0</v>
      </c>
      <c r="K56" s="188">
        <f t="shared" si="159"/>
        <v>108</v>
      </c>
      <c r="L56" s="188">
        <f t="shared" si="159"/>
        <v>6</v>
      </c>
      <c r="M56" s="188">
        <f t="shared" si="159"/>
        <v>128</v>
      </c>
      <c r="N56" s="189"/>
      <c r="O56" s="189">
        <f t="shared" si="159"/>
        <v>18</v>
      </c>
      <c r="P56" s="188">
        <f t="shared" si="159"/>
        <v>0</v>
      </c>
      <c r="Q56" s="188">
        <f t="shared" si="159"/>
        <v>0</v>
      </c>
      <c r="R56" s="188">
        <f t="shared" si="159"/>
        <v>0</v>
      </c>
      <c r="S56" s="188">
        <f t="shared" si="159"/>
        <v>0</v>
      </c>
      <c r="T56" s="188">
        <f t="shared" si="159"/>
        <v>0</v>
      </c>
      <c r="U56" s="188">
        <f t="shared" si="159"/>
        <v>0</v>
      </c>
      <c r="V56" s="188">
        <f t="shared" si="159"/>
        <v>0</v>
      </c>
      <c r="W56" s="188">
        <f t="shared" si="159"/>
        <v>0</v>
      </c>
      <c r="X56" s="188">
        <f t="shared" si="159"/>
        <v>0</v>
      </c>
      <c r="Y56" s="188">
        <f t="shared" si="159"/>
        <v>0</v>
      </c>
      <c r="Z56" s="188">
        <f t="shared" si="159"/>
        <v>0</v>
      </c>
      <c r="AA56" s="189">
        <f t="shared" si="159"/>
        <v>0</v>
      </c>
      <c r="AB56" s="189">
        <f t="shared" si="159"/>
        <v>0</v>
      </c>
      <c r="AC56" s="188">
        <f t="shared" si="159"/>
        <v>0</v>
      </c>
      <c r="AD56" s="188">
        <f t="shared" si="159"/>
        <v>0</v>
      </c>
      <c r="AE56" s="188">
        <f t="shared" si="159"/>
        <v>0</v>
      </c>
      <c r="AF56" s="188">
        <f t="shared" si="159"/>
        <v>0</v>
      </c>
      <c r="AG56" s="188">
        <f t="shared" si="159"/>
        <v>0</v>
      </c>
      <c r="AH56" s="188">
        <f t="shared" si="159"/>
        <v>0</v>
      </c>
      <c r="AI56" s="188">
        <f t="shared" si="159"/>
        <v>0</v>
      </c>
      <c r="AJ56" s="188">
        <f t="shared" si="159"/>
        <v>0</v>
      </c>
      <c r="AK56" s="188">
        <f t="shared" si="159"/>
        <v>0</v>
      </c>
      <c r="AL56" s="188">
        <f t="shared" si="159"/>
        <v>0</v>
      </c>
      <c r="AM56" s="188">
        <f t="shared" si="159"/>
        <v>0</v>
      </c>
      <c r="AN56" s="188">
        <f t="shared" si="159"/>
        <v>0</v>
      </c>
      <c r="AO56" s="189">
        <f t="shared" si="159"/>
        <v>0</v>
      </c>
      <c r="AP56" s="189">
        <f t="shared" si="159"/>
        <v>0</v>
      </c>
      <c r="AQ56" s="188">
        <f t="shared" si="159"/>
        <v>0</v>
      </c>
      <c r="AR56" s="188">
        <f t="shared" si="159"/>
        <v>0</v>
      </c>
      <c r="AS56" s="188">
        <f t="shared" si="159"/>
        <v>0</v>
      </c>
      <c r="AT56" s="188">
        <f t="shared" si="159"/>
        <v>0</v>
      </c>
      <c r="AU56" s="188">
        <f t="shared" si="159"/>
        <v>0</v>
      </c>
      <c r="AV56" s="188">
        <f t="shared" si="159"/>
        <v>0</v>
      </c>
      <c r="AW56" s="188">
        <f t="shared" si="159"/>
        <v>0</v>
      </c>
      <c r="AX56" s="188"/>
      <c r="AY56" s="188">
        <f t="shared" si="159"/>
        <v>0</v>
      </c>
      <c r="AZ56" s="188">
        <f t="shared" si="159"/>
        <v>0</v>
      </c>
      <c r="BA56" s="189"/>
      <c r="BB56" s="189">
        <f t="shared" si="159"/>
        <v>0</v>
      </c>
      <c r="BC56" s="188">
        <f t="shared" si="159"/>
        <v>0</v>
      </c>
      <c r="BD56" s="188">
        <f t="shared" si="159"/>
        <v>0</v>
      </c>
      <c r="BE56" s="188">
        <f t="shared" si="159"/>
        <v>0</v>
      </c>
      <c r="BF56" s="188">
        <f t="shared" si="159"/>
        <v>0</v>
      </c>
      <c r="BG56" s="188">
        <f t="shared" si="159"/>
        <v>0</v>
      </c>
      <c r="BH56" s="188">
        <f t="shared" si="159"/>
        <v>0</v>
      </c>
      <c r="BI56" s="188">
        <f t="shared" si="159"/>
        <v>0</v>
      </c>
      <c r="BJ56" s="188">
        <f t="shared" si="159"/>
        <v>0</v>
      </c>
      <c r="BK56" s="188">
        <f t="shared" si="159"/>
        <v>0</v>
      </c>
      <c r="BL56" s="188">
        <f t="shared" si="159"/>
        <v>0</v>
      </c>
      <c r="BM56" s="189"/>
      <c r="BN56" s="189">
        <f t="shared" si="159"/>
        <v>0</v>
      </c>
      <c r="BO56" s="188">
        <f t="shared" si="159"/>
        <v>172</v>
      </c>
      <c r="BP56" s="188">
        <f t="shared" si="159"/>
        <v>160</v>
      </c>
      <c r="BQ56" s="188">
        <f t="shared" si="159"/>
        <v>90</v>
      </c>
      <c r="BR56" s="188">
        <f t="shared" si="159"/>
        <v>60</v>
      </c>
      <c r="BS56" s="188">
        <f t="shared" si="159"/>
        <v>0</v>
      </c>
      <c r="BT56" s="188">
        <f t="shared" si="159"/>
        <v>0</v>
      </c>
      <c r="BU56" s="188">
        <f t="shared" si="159"/>
        <v>10</v>
      </c>
      <c r="BV56" s="188"/>
      <c r="BW56" s="188">
        <f t="shared" si="159"/>
        <v>0</v>
      </c>
      <c r="BX56" s="188">
        <f t="shared" si="159"/>
        <v>6</v>
      </c>
      <c r="BY56" s="189"/>
      <c r="BZ56" s="189">
        <f t="shared" si="159"/>
        <v>6</v>
      </c>
      <c r="CA56" s="188">
        <f t="shared" si="159"/>
        <v>152</v>
      </c>
      <c r="CB56" s="188">
        <f t="shared" si="159"/>
        <v>32</v>
      </c>
      <c r="CC56" s="188">
        <f t="shared" ref="CC56:CL56" si="160">CC57+CC58+CC59+CC60+CC61</f>
        <v>14</v>
      </c>
      <c r="CD56" s="188">
        <f t="shared" si="160"/>
        <v>16</v>
      </c>
      <c r="CE56" s="188">
        <f t="shared" si="160"/>
        <v>0</v>
      </c>
      <c r="CF56" s="188">
        <f t="shared" si="160"/>
        <v>0</v>
      </c>
      <c r="CG56" s="188">
        <f t="shared" si="160"/>
        <v>2</v>
      </c>
      <c r="CH56" s="188">
        <f t="shared" si="160"/>
        <v>0</v>
      </c>
      <c r="CI56" s="188">
        <f t="shared" si="160"/>
        <v>108</v>
      </c>
      <c r="CJ56" s="188">
        <f t="shared" si="160"/>
        <v>0</v>
      </c>
      <c r="CK56" s="189"/>
      <c r="CL56" s="190">
        <f t="shared" si="160"/>
        <v>12</v>
      </c>
    </row>
    <row r="57" spans="1:90" ht="39" customHeight="1" x14ac:dyDescent="0.25">
      <c r="A57" s="33" t="s">
        <v>33</v>
      </c>
      <c r="B57" s="68" t="s">
        <v>90</v>
      </c>
      <c r="C57" s="176">
        <v>172</v>
      </c>
      <c r="D57" s="176">
        <v>160</v>
      </c>
      <c r="E57" s="163">
        <v>90</v>
      </c>
      <c r="F57" s="163">
        <v>60</v>
      </c>
      <c r="G57" s="140"/>
      <c r="H57" s="140"/>
      <c r="I57" s="140">
        <v>10</v>
      </c>
      <c r="J57" s="140"/>
      <c r="K57" s="140"/>
      <c r="L57" s="142">
        <v>6</v>
      </c>
      <c r="M57" s="142">
        <v>92</v>
      </c>
      <c r="N57" s="215" t="s">
        <v>64</v>
      </c>
      <c r="O57" s="215">
        <v>6</v>
      </c>
      <c r="P57" s="140"/>
      <c r="Q57" s="166">
        <v>0</v>
      </c>
      <c r="R57" s="166">
        <v>0</v>
      </c>
      <c r="S57" s="140"/>
      <c r="T57" s="140"/>
      <c r="U57" s="140"/>
      <c r="V57" s="140"/>
      <c r="W57" s="140"/>
      <c r="X57" s="140"/>
      <c r="Y57" s="140"/>
      <c r="Z57" s="142"/>
      <c r="AA57" s="215"/>
      <c r="AB57" s="215"/>
      <c r="AC57" s="176">
        <v>0</v>
      </c>
      <c r="AD57" s="176">
        <v>0</v>
      </c>
      <c r="AE57" s="140"/>
      <c r="AF57" s="140"/>
      <c r="AG57" s="140"/>
      <c r="AH57" s="140"/>
      <c r="AI57" s="140"/>
      <c r="AJ57" s="140"/>
      <c r="AK57" s="140"/>
      <c r="AL57" s="142"/>
      <c r="AM57" s="215"/>
      <c r="AN57" s="215"/>
      <c r="AO57" s="215"/>
      <c r="AP57" s="215"/>
      <c r="AQ57" s="176">
        <f>AS57+AT57+AU57+AV57+AW57+AX57+AY57+AZ57+BB57</f>
        <v>0</v>
      </c>
      <c r="AR57" s="176">
        <f>SUM(AS57:AX57)</f>
        <v>0</v>
      </c>
      <c r="AS57" s="140"/>
      <c r="AT57" s="140"/>
      <c r="AU57" s="140"/>
      <c r="AV57" s="140"/>
      <c r="AW57" s="140"/>
      <c r="AX57" s="140"/>
      <c r="AY57" s="140"/>
      <c r="AZ57" s="142"/>
      <c r="BA57" s="215"/>
      <c r="BB57" s="215"/>
      <c r="BC57" s="166">
        <f>BE57+BF57+BG57+BH57+BI57+BJ57+BK57+BL57+BN57</f>
        <v>0</v>
      </c>
      <c r="BD57" s="166">
        <f>SUM(BE57:BJ57)</f>
        <v>0</v>
      </c>
      <c r="BE57" s="140"/>
      <c r="BF57" s="140"/>
      <c r="BG57" s="140"/>
      <c r="BH57" s="140"/>
      <c r="BI57" s="140"/>
      <c r="BJ57" s="140"/>
      <c r="BK57" s="140"/>
      <c r="BL57" s="142"/>
      <c r="BM57" s="215"/>
      <c r="BN57" s="215"/>
      <c r="BO57" s="166">
        <f>BQ57+BR57+BS57+BT57+BU57+BV57+BW57+BX57+BZ57</f>
        <v>172</v>
      </c>
      <c r="BP57" s="166">
        <f>SUM(BQ57:BV57)</f>
        <v>160</v>
      </c>
      <c r="BQ57" s="140">
        <v>90</v>
      </c>
      <c r="BR57" s="140">
        <v>60</v>
      </c>
      <c r="BS57" s="140"/>
      <c r="BT57" s="140"/>
      <c r="BU57" s="140">
        <v>10</v>
      </c>
      <c r="BV57" s="140"/>
      <c r="BW57" s="140"/>
      <c r="BX57" s="142">
        <v>6</v>
      </c>
      <c r="BY57" s="215" t="s">
        <v>64</v>
      </c>
      <c r="BZ57" s="215">
        <v>6</v>
      </c>
      <c r="CA57" s="166">
        <f>CC57+CD57+CE57+CF57+CG57+CH57+CI57+CJ57+CL57</f>
        <v>0</v>
      </c>
      <c r="CB57" s="166">
        <f>SUM(CC57:CH57)</f>
        <v>0</v>
      </c>
      <c r="CC57" s="140"/>
      <c r="CD57" s="140"/>
      <c r="CE57" s="140"/>
      <c r="CF57" s="140"/>
      <c r="CG57" s="140"/>
      <c r="CH57" s="140"/>
      <c r="CI57" s="140"/>
      <c r="CJ57" s="142"/>
      <c r="CK57" s="215"/>
      <c r="CL57" s="165"/>
    </row>
    <row r="58" spans="1:90" ht="34.5" customHeight="1" x14ac:dyDescent="0.25">
      <c r="A58" s="29" t="s">
        <v>34</v>
      </c>
      <c r="B58" s="65" t="s">
        <v>91</v>
      </c>
      <c r="C58" s="181">
        <v>32</v>
      </c>
      <c r="D58" s="181">
        <v>32</v>
      </c>
      <c r="E58" s="216">
        <v>14</v>
      </c>
      <c r="F58" s="216">
        <v>16</v>
      </c>
      <c r="G58" s="155"/>
      <c r="H58" s="155"/>
      <c r="I58" s="155">
        <v>2</v>
      </c>
      <c r="J58" s="155"/>
      <c r="K58" s="155"/>
      <c r="L58" s="156"/>
      <c r="M58" s="156"/>
      <c r="N58" s="151" t="s">
        <v>57</v>
      </c>
      <c r="O58" s="151"/>
      <c r="P58" s="155"/>
      <c r="Q58" s="169">
        <v>0</v>
      </c>
      <c r="R58" s="169">
        <v>0</v>
      </c>
      <c r="S58" s="155"/>
      <c r="T58" s="155"/>
      <c r="U58" s="155"/>
      <c r="V58" s="155"/>
      <c r="W58" s="155"/>
      <c r="X58" s="155"/>
      <c r="Y58" s="155"/>
      <c r="Z58" s="156"/>
      <c r="AA58" s="151"/>
      <c r="AB58" s="151"/>
      <c r="AC58" s="181">
        <v>0</v>
      </c>
      <c r="AD58" s="181">
        <v>0</v>
      </c>
      <c r="AE58" s="155"/>
      <c r="AF58" s="155"/>
      <c r="AG58" s="155"/>
      <c r="AH58" s="155"/>
      <c r="AI58" s="155"/>
      <c r="AJ58" s="155"/>
      <c r="AK58" s="155"/>
      <c r="AL58" s="156"/>
      <c r="AM58" s="151"/>
      <c r="AN58" s="151"/>
      <c r="AO58" s="151"/>
      <c r="AP58" s="151"/>
      <c r="AQ58" s="181">
        <f t="shared" ref="AQ58:AQ61" si="161">AS58+AT58+AU58+AV58+AW58+AX58+AY58+AZ58+BB58</f>
        <v>0</v>
      </c>
      <c r="AR58" s="181">
        <f t="shared" ref="AR58:AR61" si="162">SUM(AS58:AX58)</f>
        <v>0</v>
      </c>
      <c r="AS58" s="155"/>
      <c r="AT58" s="155"/>
      <c r="AU58" s="155"/>
      <c r="AV58" s="155"/>
      <c r="AW58" s="155"/>
      <c r="AX58" s="155"/>
      <c r="AY58" s="155"/>
      <c r="AZ58" s="156"/>
      <c r="BA58" s="151"/>
      <c r="BB58" s="151"/>
      <c r="BC58" s="169">
        <f t="shared" ref="BC58:BC61" si="163">BE58+BF58+BG58+BH58+BI58+BJ58+BK58+BL58+BN58</f>
        <v>0</v>
      </c>
      <c r="BD58" s="169">
        <f t="shared" ref="BD58:BD61" si="164">SUM(BE58:BJ58)</f>
        <v>0</v>
      </c>
      <c r="BE58" s="155"/>
      <c r="BF58" s="155"/>
      <c r="BG58" s="155"/>
      <c r="BH58" s="155"/>
      <c r="BI58" s="155"/>
      <c r="BJ58" s="155"/>
      <c r="BK58" s="155"/>
      <c r="BL58" s="156"/>
      <c r="BM58" s="151"/>
      <c r="BN58" s="151"/>
      <c r="BO58" s="169">
        <f t="shared" ref="BO58:BO61" si="165">BQ58+BR58+BS58+BT58+BU58+BV58+BW58+BX58+BZ58</f>
        <v>0</v>
      </c>
      <c r="BP58" s="169">
        <f t="shared" ref="BP58:BP61" si="166">SUM(BQ58:BV58)</f>
        <v>0</v>
      </c>
      <c r="BQ58" s="155"/>
      <c r="BR58" s="155"/>
      <c r="BS58" s="155"/>
      <c r="BT58" s="155"/>
      <c r="BU58" s="155"/>
      <c r="BV58" s="155"/>
      <c r="BW58" s="155"/>
      <c r="BX58" s="156"/>
      <c r="BY58" s="151"/>
      <c r="BZ58" s="151"/>
      <c r="CA58" s="169">
        <f t="shared" ref="CA58:CA61" si="167">CC58+CD58+CE58+CF58+CG58+CH58+CI58+CJ58+CL58</f>
        <v>32</v>
      </c>
      <c r="CB58" s="169">
        <f t="shared" ref="CB58:CB61" si="168">SUM(CC58:CH58)</f>
        <v>32</v>
      </c>
      <c r="CC58" s="155">
        <v>14</v>
      </c>
      <c r="CD58" s="155">
        <v>16</v>
      </c>
      <c r="CE58" s="155"/>
      <c r="CF58" s="155"/>
      <c r="CG58" s="155">
        <v>2</v>
      </c>
      <c r="CH58" s="155"/>
      <c r="CI58" s="155"/>
      <c r="CJ58" s="156"/>
      <c r="CK58" s="151" t="s">
        <v>57</v>
      </c>
      <c r="CL58" s="158"/>
    </row>
    <row r="59" spans="1:90" ht="12" customHeight="1" x14ac:dyDescent="0.25">
      <c r="A59" s="29" t="s">
        <v>35</v>
      </c>
      <c r="B59" s="62" t="s">
        <v>29</v>
      </c>
      <c r="C59" s="181">
        <v>36</v>
      </c>
      <c r="D59" s="181"/>
      <c r="E59" s="216"/>
      <c r="F59" s="216"/>
      <c r="G59" s="155"/>
      <c r="H59" s="155"/>
      <c r="I59" s="155"/>
      <c r="J59" s="155"/>
      <c r="K59" s="155">
        <v>36</v>
      </c>
      <c r="L59" s="156"/>
      <c r="M59" s="156">
        <v>36</v>
      </c>
      <c r="N59" s="334" t="s">
        <v>57</v>
      </c>
      <c r="O59" s="151"/>
      <c r="P59" s="155"/>
      <c r="Q59" s="169">
        <v>0</v>
      </c>
      <c r="R59" s="169">
        <v>0</v>
      </c>
      <c r="S59" s="177"/>
      <c r="T59" s="177"/>
      <c r="U59" s="177"/>
      <c r="V59" s="177"/>
      <c r="W59" s="177"/>
      <c r="X59" s="177"/>
      <c r="Y59" s="177"/>
      <c r="Z59" s="168"/>
      <c r="AA59" s="158"/>
      <c r="AB59" s="158"/>
      <c r="AC59" s="169">
        <v>0</v>
      </c>
      <c r="AD59" s="181">
        <v>0</v>
      </c>
      <c r="AE59" s="155"/>
      <c r="AF59" s="177"/>
      <c r="AG59" s="177"/>
      <c r="AH59" s="177"/>
      <c r="AI59" s="177"/>
      <c r="AJ59" s="177"/>
      <c r="AK59" s="177"/>
      <c r="AL59" s="168"/>
      <c r="AM59" s="158"/>
      <c r="AN59" s="151"/>
      <c r="AO59" s="151"/>
      <c r="AP59" s="151"/>
      <c r="AQ59" s="181">
        <f t="shared" si="161"/>
        <v>0</v>
      </c>
      <c r="AR59" s="181">
        <f t="shared" si="162"/>
        <v>0</v>
      </c>
      <c r="AS59" s="155"/>
      <c r="AT59" s="155"/>
      <c r="AU59" s="155"/>
      <c r="AV59" s="155"/>
      <c r="AW59" s="155"/>
      <c r="AX59" s="155"/>
      <c r="AY59" s="155"/>
      <c r="AZ59" s="156"/>
      <c r="BA59" s="151"/>
      <c r="BB59" s="151"/>
      <c r="BC59" s="169">
        <f t="shared" si="163"/>
        <v>0</v>
      </c>
      <c r="BD59" s="169">
        <f t="shared" si="164"/>
        <v>0</v>
      </c>
      <c r="BE59" s="155"/>
      <c r="BF59" s="155"/>
      <c r="BG59" s="155"/>
      <c r="BH59" s="155"/>
      <c r="BI59" s="155"/>
      <c r="BJ59" s="155"/>
      <c r="BK59" s="155"/>
      <c r="BL59" s="156"/>
      <c r="BM59" s="151"/>
      <c r="BN59" s="158"/>
      <c r="BO59" s="169">
        <f t="shared" si="165"/>
        <v>0</v>
      </c>
      <c r="BP59" s="169">
        <f t="shared" si="166"/>
        <v>0</v>
      </c>
      <c r="BQ59" s="177"/>
      <c r="BR59" s="177"/>
      <c r="BS59" s="177"/>
      <c r="BT59" s="177"/>
      <c r="BU59" s="177"/>
      <c r="BV59" s="177"/>
      <c r="BW59" s="177"/>
      <c r="BX59" s="168"/>
      <c r="BY59" s="158"/>
      <c r="BZ59" s="158"/>
      <c r="CA59" s="169">
        <f t="shared" si="167"/>
        <v>36</v>
      </c>
      <c r="CB59" s="169">
        <f t="shared" si="168"/>
        <v>0</v>
      </c>
      <c r="CC59" s="177"/>
      <c r="CD59" s="177"/>
      <c r="CE59" s="177"/>
      <c r="CF59" s="177"/>
      <c r="CG59" s="177"/>
      <c r="CH59" s="177"/>
      <c r="CI59" s="155">
        <v>36</v>
      </c>
      <c r="CJ59" s="168"/>
      <c r="CK59" s="334" t="s">
        <v>57</v>
      </c>
      <c r="CL59" s="158"/>
    </row>
    <row r="60" spans="1:90" ht="12.75" customHeight="1" x14ac:dyDescent="0.25">
      <c r="A60" s="29" t="s">
        <v>36</v>
      </c>
      <c r="B60" s="62" t="s">
        <v>31</v>
      </c>
      <c r="C60" s="181">
        <v>72</v>
      </c>
      <c r="D60" s="169"/>
      <c r="E60" s="216"/>
      <c r="F60" s="216"/>
      <c r="G60" s="155"/>
      <c r="H60" s="155"/>
      <c r="I60" s="155"/>
      <c r="J60" s="155"/>
      <c r="K60" s="155">
        <v>72</v>
      </c>
      <c r="L60" s="156"/>
      <c r="M60" s="156"/>
      <c r="N60" s="334"/>
      <c r="O60" s="151"/>
      <c r="P60" s="155"/>
      <c r="Q60" s="169">
        <v>0</v>
      </c>
      <c r="R60" s="169">
        <v>0</v>
      </c>
      <c r="S60" s="155"/>
      <c r="T60" s="155"/>
      <c r="U60" s="155"/>
      <c r="V60" s="155"/>
      <c r="W60" s="155"/>
      <c r="X60" s="155"/>
      <c r="Y60" s="155"/>
      <c r="Z60" s="156"/>
      <c r="AA60" s="151"/>
      <c r="AB60" s="151"/>
      <c r="AC60" s="181">
        <v>0</v>
      </c>
      <c r="AD60" s="181">
        <v>0</v>
      </c>
      <c r="AE60" s="155"/>
      <c r="AF60" s="155"/>
      <c r="AG60" s="155"/>
      <c r="AH60" s="155"/>
      <c r="AI60" s="155"/>
      <c r="AJ60" s="155"/>
      <c r="AK60" s="155"/>
      <c r="AL60" s="156"/>
      <c r="AM60" s="151"/>
      <c r="AN60" s="151"/>
      <c r="AO60" s="151"/>
      <c r="AP60" s="151"/>
      <c r="AQ60" s="181">
        <f t="shared" si="161"/>
        <v>0</v>
      </c>
      <c r="AR60" s="181">
        <f t="shared" si="162"/>
        <v>0</v>
      </c>
      <c r="AS60" s="155"/>
      <c r="AT60" s="155"/>
      <c r="AU60" s="155"/>
      <c r="AV60" s="155"/>
      <c r="AW60" s="155"/>
      <c r="AX60" s="155"/>
      <c r="AY60" s="155"/>
      <c r="AZ60" s="156"/>
      <c r="BA60" s="151"/>
      <c r="BB60" s="151"/>
      <c r="BC60" s="169">
        <f t="shared" si="163"/>
        <v>0</v>
      </c>
      <c r="BD60" s="169">
        <f t="shared" si="164"/>
        <v>0</v>
      </c>
      <c r="BE60" s="155"/>
      <c r="BF60" s="155"/>
      <c r="BG60" s="155"/>
      <c r="BH60" s="155"/>
      <c r="BI60" s="155"/>
      <c r="BJ60" s="155"/>
      <c r="BK60" s="155"/>
      <c r="BL60" s="156"/>
      <c r="BM60" s="151"/>
      <c r="BN60" s="158"/>
      <c r="BO60" s="169">
        <f t="shared" si="165"/>
        <v>0</v>
      </c>
      <c r="BP60" s="169">
        <f t="shared" si="166"/>
        <v>0</v>
      </c>
      <c r="BQ60" s="177"/>
      <c r="BR60" s="177"/>
      <c r="BS60" s="177"/>
      <c r="BT60" s="177"/>
      <c r="BU60" s="177"/>
      <c r="BV60" s="177"/>
      <c r="BW60" s="177"/>
      <c r="BX60" s="168"/>
      <c r="BY60" s="158"/>
      <c r="BZ60" s="158"/>
      <c r="CA60" s="169">
        <f t="shared" si="167"/>
        <v>72</v>
      </c>
      <c r="CB60" s="169">
        <f t="shared" si="168"/>
        <v>0</v>
      </c>
      <c r="CC60" s="177"/>
      <c r="CD60" s="177"/>
      <c r="CE60" s="177"/>
      <c r="CF60" s="177"/>
      <c r="CG60" s="177"/>
      <c r="CH60" s="177"/>
      <c r="CI60" s="155">
        <v>72</v>
      </c>
      <c r="CJ60" s="168"/>
      <c r="CK60" s="334"/>
      <c r="CL60" s="158"/>
    </row>
    <row r="61" spans="1:90" ht="24.75" customHeight="1" thickBot="1" x14ac:dyDescent="0.3">
      <c r="A61" s="124"/>
      <c r="B61" s="220" t="s">
        <v>49</v>
      </c>
      <c r="C61" s="180">
        <v>12</v>
      </c>
      <c r="D61" s="174"/>
      <c r="E61" s="171"/>
      <c r="F61" s="171"/>
      <c r="G61" s="160"/>
      <c r="H61" s="160"/>
      <c r="I61" s="160"/>
      <c r="J61" s="160"/>
      <c r="K61" s="160"/>
      <c r="L61" s="161"/>
      <c r="M61" s="161"/>
      <c r="N61" s="214" t="s">
        <v>64</v>
      </c>
      <c r="O61" s="214">
        <v>12</v>
      </c>
      <c r="P61" s="160"/>
      <c r="Q61" s="174">
        <v>0</v>
      </c>
      <c r="R61" s="174">
        <v>0</v>
      </c>
      <c r="S61" s="160"/>
      <c r="T61" s="160"/>
      <c r="U61" s="160"/>
      <c r="V61" s="160"/>
      <c r="W61" s="160"/>
      <c r="X61" s="160"/>
      <c r="Y61" s="160"/>
      <c r="Z61" s="161"/>
      <c r="AA61" s="214"/>
      <c r="AB61" s="214"/>
      <c r="AC61" s="180">
        <v>0</v>
      </c>
      <c r="AD61" s="180">
        <v>0</v>
      </c>
      <c r="AE61" s="160"/>
      <c r="AF61" s="160"/>
      <c r="AG61" s="160"/>
      <c r="AH61" s="160"/>
      <c r="AI61" s="160"/>
      <c r="AJ61" s="160"/>
      <c r="AK61" s="160"/>
      <c r="AL61" s="161"/>
      <c r="AM61" s="214"/>
      <c r="AN61" s="214"/>
      <c r="AO61" s="214"/>
      <c r="AP61" s="214"/>
      <c r="AQ61" s="180">
        <f t="shared" si="161"/>
        <v>0</v>
      </c>
      <c r="AR61" s="180">
        <f t="shared" si="162"/>
        <v>0</v>
      </c>
      <c r="AS61" s="160"/>
      <c r="AT61" s="160"/>
      <c r="AU61" s="160"/>
      <c r="AV61" s="160"/>
      <c r="AW61" s="160"/>
      <c r="AX61" s="160"/>
      <c r="AY61" s="160"/>
      <c r="AZ61" s="161"/>
      <c r="BA61" s="214"/>
      <c r="BB61" s="214"/>
      <c r="BC61" s="174">
        <f t="shared" si="163"/>
        <v>0</v>
      </c>
      <c r="BD61" s="174">
        <f t="shared" si="164"/>
        <v>0</v>
      </c>
      <c r="BE61" s="160"/>
      <c r="BF61" s="160"/>
      <c r="BG61" s="160"/>
      <c r="BH61" s="160"/>
      <c r="BI61" s="160"/>
      <c r="BJ61" s="160"/>
      <c r="BK61" s="160"/>
      <c r="BL61" s="161"/>
      <c r="BM61" s="214"/>
      <c r="BN61" s="173"/>
      <c r="BO61" s="174">
        <f t="shared" si="165"/>
        <v>0</v>
      </c>
      <c r="BP61" s="174">
        <f t="shared" si="166"/>
        <v>0</v>
      </c>
      <c r="BQ61" s="179"/>
      <c r="BR61" s="179"/>
      <c r="BS61" s="179"/>
      <c r="BT61" s="179"/>
      <c r="BU61" s="179"/>
      <c r="BV61" s="179"/>
      <c r="BW61" s="179"/>
      <c r="BX61" s="172"/>
      <c r="BY61" s="173"/>
      <c r="BZ61" s="173"/>
      <c r="CA61" s="174">
        <f t="shared" si="167"/>
        <v>12</v>
      </c>
      <c r="CB61" s="174">
        <f t="shared" si="168"/>
        <v>0</v>
      </c>
      <c r="CC61" s="179"/>
      <c r="CD61" s="179"/>
      <c r="CE61" s="179"/>
      <c r="CF61" s="179"/>
      <c r="CG61" s="179"/>
      <c r="CH61" s="179"/>
      <c r="CI61" s="160"/>
      <c r="CJ61" s="172"/>
      <c r="CK61" s="214" t="s">
        <v>64</v>
      </c>
      <c r="CL61" s="173">
        <v>12</v>
      </c>
    </row>
    <row r="62" spans="1:90" ht="34.5" thickBot="1" x14ac:dyDescent="0.3">
      <c r="A62" s="186" t="s">
        <v>37</v>
      </c>
      <c r="B62" s="225" t="s">
        <v>92</v>
      </c>
      <c r="C62" s="188">
        <f>C63+C64+C65+C66</f>
        <v>188</v>
      </c>
      <c r="D62" s="188">
        <f t="shared" ref="D62:CB62" si="169">D63+D64+D65+D66</f>
        <v>0</v>
      </c>
      <c r="E62" s="188">
        <f t="shared" si="169"/>
        <v>40</v>
      </c>
      <c r="F62" s="188">
        <f t="shared" si="169"/>
        <v>18</v>
      </c>
      <c r="G62" s="188">
        <f t="shared" si="169"/>
        <v>0</v>
      </c>
      <c r="H62" s="188">
        <f t="shared" si="169"/>
        <v>0</v>
      </c>
      <c r="I62" s="188">
        <f t="shared" si="169"/>
        <v>4</v>
      </c>
      <c r="J62" s="188">
        <f t="shared" si="169"/>
        <v>0</v>
      </c>
      <c r="K62" s="188">
        <f t="shared" si="169"/>
        <v>108</v>
      </c>
      <c r="L62" s="188">
        <f t="shared" si="169"/>
        <v>6</v>
      </c>
      <c r="M62" s="188">
        <f t="shared" si="169"/>
        <v>54</v>
      </c>
      <c r="N62" s="189"/>
      <c r="O62" s="189">
        <f t="shared" si="169"/>
        <v>12</v>
      </c>
      <c r="P62" s="188">
        <f t="shared" si="169"/>
        <v>0</v>
      </c>
      <c r="Q62" s="188">
        <f t="shared" si="169"/>
        <v>0</v>
      </c>
      <c r="R62" s="188">
        <f t="shared" si="169"/>
        <v>0</v>
      </c>
      <c r="S62" s="188">
        <f t="shared" si="169"/>
        <v>0</v>
      </c>
      <c r="T62" s="188">
        <f t="shared" si="169"/>
        <v>0</v>
      </c>
      <c r="U62" s="188">
        <f t="shared" si="169"/>
        <v>0</v>
      </c>
      <c r="V62" s="188">
        <f t="shared" si="169"/>
        <v>0</v>
      </c>
      <c r="W62" s="188">
        <f t="shared" si="169"/>
        <v>0</v>
      </c>
      <c r="X62" s="188">
        <f t="shared" si="169"/>
        <v>0</v>
      </c>
      <c r="Y62" s="188">
        <f t="shared" si="169"/>
        <v>0</v>
      </c>
      <c r="Z62" s="188">
        <f t="shared" si="169"/>
        <v>0</v>
      </c>
      <c r="AA62" s="189">
        <f t="shared" si="169"/>
        <v>0</v>
      </c>
      <c r="AB62" s="189">
        <f t="shared" si="169"/>
        <v>0</v>
      </c>
      <c r="AC62" s="188">
        <f t="shared" si="169"/>
        <v>0</v>
      </c>
      <c r="AD62" s="188">
        <f t="shared" si="169"/>
        <v>0</v>
      </c>
      <c r="AE62" s="188">
        <f t="shared" si="169"/>
        <v>0</v>
      </c>
      <c r="AF62" s="188">
        <f t="shared" si="169"/>
        <v>0</v>
      </c>
      <c r="AG62" s="188">
        <f t="shared" si="169"/>
        <v>0</v>
      </c>
      <c r="AH62" s="188">
        <f t="shared" si="169"/>
        <v>0</v>
      </c>
      <c r="AI62" s="188">
        <f t="shared" si="169"/>
        <v>0</v>
      </c>
      <c r="AJ62" s="188">
        <f t="shared" si="169"/>
        <v>0</v>
      </c>
      <c r="AK62" s="188">
        <f t="shared" si="169"/>
        <v>0</v>
      </c>
      <c r="AL62" s="188">
        <f t="shared" si="169"/>
        <v>0</v>
      </c>
      <c r="AM62" s="188">
        <f t="shared" si="169"/>
        <v>0</v>
      </c>
      <c r="AN62" s="188">
        <f t="shared" si="169"/>
        <v>0</v>
      </c>
      <c r="AO62" s="189">
        <f t="shared" si="169"/>
        <v>0</v>
      </c>
      <c r="AP62" s="189">
        <f t="shared" si="169"/>
        <v>0</v>
      </c>
      <c r="AQ62" s="188">
        <f t="shared" si="169"/>
        <v>0</v>
      </c>
      <c r="AR62" s="188">
        <f t="shared" si="169"/>
        <v>0</v>
      </c>
      <c r="AS62" s="188">
        <f t="shared" si="169"/>
        <v>0</v>
      </c>
      <c r="AT62" s="188">
        <f t="shared" si="169"/>
        <v>0</v>
      </c>
      <c r="AU62" s="188">
        <f t="shared" si="169"/>
        <v>0</v>
      </c>
      <c r="AV62" s="188">
        <f t="shared" si="169"/>
        <v>0</v>
      </c>
      <c r="AW62" s="188">
        <f t="shared" si="169"/>
        <v>0</v>
      </c>
      <c r="AX62" s="188"/>
      <c r="AY62" s="188">
        <f t="shared" si="169"/>
        <v>0</v>
      </c>
      <c r="AZ62" s="188">
        <f t="shared" si="169"/>
        <v>0</v>
      </c>
      <c r="BA62" s="189"/>
      <c r="BB62" s="189">
        <f t="shared" si="169"/>
        <v>0</v>
      </c>
      <c r="BC62" s="188">
        <f t="shared" si="169"/>
        <v>104</v>
      </c>
      <c r="BD62" s="188">
        <f t="shared" si="169"/>
        <v>62</v>
      </c>
      <c r="BE62" s="188">
        <f t="shared" si="169"/>
        <v>40</v>
      </c>
      <c r="BF62" s="188">
        <f t="shared" si="169"/>
        <v>18</v>
      </c>
      <c r="BG62" s="188">
        <f t="shared" si="169"/>
        <v>0</v>
      </c>
      <c r="BH62" s="188">
        <f t="shared" si="169"/>
        <v>0</v>
      </c>
      <c r="BI62" s="188">
        <f t="shared" si="169"/>
        <v>4</v>
      </c>
      <c r="BJ62" s="188">
        <f t="shared" si="169"/>
        <v>0</v>
      </c>
      <c r="BK62" s="188">
        <f t="shared" si="169"/>
        <v>36</v>
      </c>
      <c r="BL62" s="188">
        <f t="shared" si="169"/>
        <v>6</v>
      </c>
      <c r="BM62" s="189"/>
      <c r="BN62" s="189">
        <f t="shared" si="169"/>
        <v>0</v>
      </c>
      <c r="BO62" s="188">
        <f t="shared" si="169"/>
        <v>84</v>
      </c>
      <c r="BP62" s="188">
        <f t="shared" si="169"/>
        <v>0</v>
      </c>
      <c r="BQ62" s="188">
        <f t="shared" si="169"/>
        <v>0</v>
      </c>
      <c r="BR62" s="188">
        <f t="shared" si="169"/>
        <v>0</v>
      </c>
      <c r="BS62" s="188">
        <f t="shared" si="169"/>
        <v>0</v>
      </c>
      <c r="BT62" s="188">
        <f t="shared" si="169"/>
        <v>0</v>
      </c>
      <c r="BU62" s="188">
        <f t="shared" si="169"/>
        <v>0</v>
      </c>
      <c r="BV62" s="188"/>
      <c r="BW62" s="188">
        <f t="shared" si="169"/>
        <v>72</v>
      </c>
      <c r="BX62" s="188">
        <f t="shared" si="169"/>
        <v>0</v>
      </c>
      <c r="BY62" s="189"/>
      <c r="BZ62" s="189">
        <f t="shared" si="169"/>
        <v>12</v>
      </c>
      <c r="CA62" s="188">
        <f t="shared" si="169"/>
        <v>0</v>
      </c>
      <c r="CB62" s="188">
        <f t="shared" si="169"/>
        <v>0</v>
      </c>
      <c r="CC62" s="188">
        <f t="shared" ref="CC62:CL62" si="170">CC63+CC64+CC65+CC66</f>
        <v>0</v>
      </c>
      <c r="CD62" s="188">
        <f t="shared" si="170"/>
        <v>0</v>
      </c>
      <c r="CE62" s="188">
        <f t="shared" si="170"/>
        <v>0</v>
      </c>
      <c r="CF62" s="188">
        <f t="shared" si="170"/>
        <v>0</v>
      </c>
      <c r="CG62" s="188">
        <f t="shared" si="170"/>
        <v>0</v>
      </c>
      <c r="CH62" s="188"/>
      <c r="CI62" s="188">
        <f t="shared" si="170"/>
        <v>0</v>
      </c>
      <c r="CJ62" s="188">
        <f t="shared" si="170"/>
        <v>0</v>
      </c>
      <c r="CK62" s="189"/>
      <c r="CL62" s="190">
        <f t="shared" si="170"/>
        <v>0</v>
      </c>
    </row>
    <row r="63" spans="1:90" ht="33.75" x14ac:dyDescent="0.25">
      <c r="A63" s="32" t="s">
        <v>38</v>
      </c>
      <c r="B63" s="226" t="s">
        <v>93</v>
      </c>
      <c r="C63" s="176">
        <v>68</v>
      </c>
      <c r="D63" s="166"/>
      <c r="E63" s="163">
        <v>40</v>
      </c>
      <c r="F63" s="163">
        <v>18</v>
      </c>
      <c r="G63" s="140"/>
      <c r="H63" s="140"/>
      <c r="I63" s="140">
        <v>4</v>
      </c>
      <c r="J63" s="140"/>
      <c r="K63" s="140"/>
      <c r="L63" s="142">
        <v>6</v>
      </c>
      <c r="M63" s="142">
        <v>18</v>
      </c>
      <c r="N63" s="215" t="s">
        <v>57</v>
      </c>
      <c r="O63" s="215"/>
      <c r="P63" s="140"/>
      <c r="Q63" s="166">
        <v>0</v>
      </c>
      <c r="R63" s="166">
        <v>0</v>
      </c>
      <c r="S63" s="140"/>
      <c r="T63" s="140"/>
      <c r="U63" s="140"/>
      <c r="V63" s="140"/>
      <c r="W63" s="140"/>
      <c r="X63" s="140"/>
      <c r="Y63" s="140"/>
      <c r="Z63" s="142"/>
      <c r="AA63" s="215"/>
      <c r="AB63" s="215"/>
      <c r="AC63" s="176">
        <v>0</v>
      </c>
      <c r="AD63" s="176">
        <v>0</v>
      </c>
      <c r="AE63" s="140"/>
      <c r="AF63" s="140"/>
      <c r="AG63" s="140"/>
      <c r="AH63" s="140"/>
      <c r="AI63" s="140"/>
      <c r="AJ63" s="140"/>
      <c r="AK63" s="140"/>
      <c r="AL63" s="142"/>
      <c r="AM63" s="215"/>
      <c r="AN63" s="215"/>
      <c r="AO63" s="215"/>
      <c r="AP63" s="215"/>
      <c r="AQ63" s="176">
        <f>AS63+AT63+AU63+AV63+AW63+AX63+AY63+AZ63+BB63</f>
        <v>0</v>
      </c>
      <c r="AR63" s="176">
        <f>SUM(AS63:AX63)</f>
        <v>0</v>
      </c>
      <c r="AS63" s="140"/>
      <c r="AT63" s="140"/>
      <c r="AU63" s="140"/>
      <c r="AV63" s="140"/>
      <c r="AW63" s="140"/>
      <c r="AX63" s="140"/>
      <c r="AY63" s="140"/>
      <c r="AZ63" s="142"/>
      <c r="BA63" s="215"/>
      <c r="BB63" s="215"/>
      <c r="BC63" s="166">
        <f>BE63+BF63+BG63+BH63+BI63+BJ63+BK63+BL63+BN63</f>
        <v>68</v>
      </c>
      <c r="BD63" s="166">
        <f>SUM(BE63:BJ63)</f>
        <v>62</v>
      </c>
      <c r="BE63" s="140">
        <v>40</v>
      </c>
      <c r="BF63" s="140">
        <v>18</v>
      </c>
      <c r="BG63" s="140"/>
      <c r="BH63" s="140"/>
      <c r="BI63" s="140">
        <v>4</v>
      </c>
      <c r="BJ63" s="140"/>
      <c r="BK63" s="140"/>
      <c r="BL63" s="142">
        <v>6</v>
      </c>
      <c r="BM63" s="215" t="s">
        <v>57</v>
      </c>
      <c r="BN63" s="215"/>
      <c r="BO63" s="166">
        <f>BQ63+BR63+BS63+BT63+BU63+BV63+BW63+BX63+BZ63</f>
        <v>0</v>
      </c>
      <c r="BP63" s="166">
        <f>SUM(BQ63:BV63)</f>
        <v>0</v>
      </c>
      <c r="BQ63" s="140"/>
      <c r="BR63" s="140"/>
      <c r="BS63" s="140"/>
      <c r="BT63" s="140"/>
      <c r="BU63" s="140"/>
      <c r="BV63" s="140"/>
      <c r="BW63" s="140"/>
      <c r="BX63" s="142"/>
      <c r="BY63" s="215"/>
      <c r="BZ63" s="215"/>
      <c r="CA63" s="166">
        <f>CC63+CD63+CE63+CF63+CG63+CH63+CI63+CJ63+CL63</f>
        <v>0</v>
      </c>
      <c r="CB63" s="166">
        <f>SUM(CC63:CH63)</f>
        <v>0</v>
      </c>
      <c r="CC63" s="140"/>
      <c r="CD63" s="140"/>
      <c r="CE63" s="140"/>
      <c r="CF63" s="140"/>
      <c r="CG63" s="140"/>
      <c r="CH63" s="140"/>
      <c r="CI63" s="140"/>
      <c r="CJ63" s="142"/>
      <c r="CK63" s="215"/>
      <c r="CL63" s="215"/>
    </row>
    <row r="64" spans="1:90" ht="12" customHeight="1" x14ac:dyDescent="0.25">
      <c r="A64" s="28" t="s">
        <v>39</v>
      </c>
      <c r="B64" s="62" t="s">
        <v>29</v>
      </c>
      <c r="C64" s="181">
        <v>36</v>
      </c>
      <c r="D64" s="169"/>
      <c r="E64" s="216"/>
      <c r="F64" s="216"/>
      <c r="G64" s="155"/>
      <c r="H64" s="155"/>
      <c r="I64" s="155"/>
      <c r="J64" s="155"/>
      <c r="K64" s="155">
        <v>36</v>
      </c>
      <c r="L64" s="156"/>
      <c r="M64" s="156">
        <v>36</v>
      </c>
      <c r="N64" s="334" t="s">
        <v>57</v>
      </c>
      <c r="O64" s="151"/>
      <c r="P64" s="155"/>
      <c r="Q64" s="169">
        <v>0</v>
      </c>
      <c r="R64" s="169">
        <v>0</v>
      </c>
      <c r="S64" s="155"/>
      <c r="T64" s="155"/>
      <c r="U64" s="155"/>
      <c r="V64" s="155"/>
      <c r="W64" s="155"/>
      <c r="X64" s="155"/>
      <c r="Y64" s="155"/>
      <c r="Z64" s="156"/>
      <c r="AA64" s="151"/>
      <c r="AB64" s="151"/>
      <c r="AC64" s="181">
        <v>0</v>
      </c>
      <c r="AD64" s="181">
        <v>0</v>
      </c>
      <c r="AE64" s="155"/>
      <c r="AF64" s="155"/>
      <c r="AG64" s="155"/>
      <c r="AH64" s="155"/>
      <c r="AI64" s="155"/>
      <c r="AJ64" s="155"/>
      <c r="AK64" s="155"/>
      <c r="AL64" s="156"/>
      <c r="AM64" s="151"/>
      <c r="AN64" s="151"/>
      <c r="AO64" s="151"/>
      <c r="AP64" s="151"/>
      <c r="AQ64" s="181">
        <f t="shared" ref="AQ64:AQ66" si="171">AS64+AT64+AU64+AV64+AW64+AX64+AY64+AZ64+BB64</f>
        <v>0</v>
      </c>
      <c r="AR64" s="181">
        <f t="shared" ref="AR64:AR66" si="172">SUM(AS64:AX64)</f>
        <v>0</v>
      </c>
      <c r="AS64" s="155"/>
      <c r="AT64" s="155"/>
      <c r="AU64" s="155"/>
      <c r="AV64" s="155"/>
      <c r="AW64" s="155"/>
      <c r="AX64" s="155"/>
      <c r="AY64" s="155"/>
      <c r="AZ64" s="156"/>
      <c r="BA64" s="151"/>
      <c r="BB64" s="151"/>
      <c r="BC64" s="169">
        <f t="shared" ref="BC64:BC66" si="173">BE64+BF64+BG64+BH64+BI64+BJ64+BK64+BL64+BN64</f>
        <v>36</v>
      </c>
      <c r="BD64" s="169">
        <f t="shared" ref="BD64:BD66" si="174">SUM(BE64:BJ64)</f>
        <v>0</v>
      </c>
      <c r="BE64" s="155"/>
      <c r="BF64" s="155"/>
      <c r="BG64" s="155"/>
      <c r="BH64" s="155"/>
      <c r="BI64" s="155"/>
      <c r="BJ64" s="155"/>
      <c r="BK64" s="155">
        <v>36</v>
      </c>
      <c r="BL64" s="156"/>
      <c r="BM64" s="151"/>
      <c r="BN64" s="151"/>
      <c r="BO64" s="169">
        <f t="shared" ref="BO64:BO66" si="175">BQ64+BR64+BS64+BT64+BU64+BV64+BW64+BX64+BZ64</f>
        <v>0</v>
      </c>
      <c r="BP64" s="169">
        <f t="shared" ref="BP64:BP66" si="176">SUM(BQ64:BV64)</f>
        <v>0</v>
      </c>
      <c r="BQ64" s="155"/>
      <c r="BR64" s="155"/>
      <c r="BS64" s="155"/>
      <c r="BT64" s="155"/>
      <c r="BU64" s="155"/>
      <c r="BV64" s="155"/>
      <c r="BW64" s="155"/>
      <c r="BX64" s="156"/>
      <c r="BY64" s="334" t="s">
        <v>57</v>
      </c>
      <c r="BZ64" s="151"/>
      <c r="CA64" s="169">
        <f t="shared" ref="CA64:CA66" si="177">CC64+CD64+CE64+CF64+CG64+CH64+CI64+CJ64+CL64</f>
        <v>0</v>
      </c>
      <c r="CB64" s="169">
        <f t="shared" ref="CB64:CB66" si="178">SUM(CC64:CH64)</f>
        <v>0</v>
      </c>
      <c r="CC64" s="155"/>
      <c r="CD64" s="155"/>
      <c r="CE64" s="155"/>
      <c r="CF64" s="155"/>
      <c r="CG64" s="155"/>
      <c r="CH64" s="155"/>
      <c r="CI64" s="155"/>
      <c r="CJ64" s="156"/>
      <c r="CK64" s="151"/>
      <c r="CL64" s="151"/>
    </row>
    <row r="65" spans="1:90" ht="12.75" customHeight="1" x14ac:dyDescent="0.25">
      <c r="A65" s="29" t="s">
        <v>40</v>
      </c>
      <c r="B65" s="62" t="s">
        <v>31</v>
      </c>
      <c r="C65" s="181">
        <v>72</v>
      </c>
      <c r="D65" s="169"/>
      <c r="E65" s="216"/>
      <c r="F65" s="216"/>
      <c r="G65" s="155"/>
      <c r="H65" s="155"/>
      <c r="I65" s="155"/>
      <c r="J65" s="155"/>
      <c r="K65" s="155">
        <v>72</v>
      </c>
      <c r="L65" s="156"/>
      <c r="M65" s="156"/>
      <c r="N65" s="334"/>
      <c r="O65" s="151"/>
      <c r="P65" s="155"/>
      <c r="Q65" s="169">
        <v>0</v>
      </c>
      <c r="R65" s="169">
        <v>0</v>
      </c>
      <c r="S65" s="155"/>
      <c r="T65" s="155"/>
      <c r="U65" s="155"/>
      <c r="V65" s="155"/>
      <c r="W65" s="155"/>
      <c r="X65" s="155"/>
      <c r="Y65" s="155"/>
      <c r="Z65" s="156"/>
      <c r="AA65" s="151"/>
      <c r="AB65" s="151"/>
      <c r="AC65" s="181">
        <v>0</v>
      </c>
      <c r="AD65" s="181">
        <v>0</v>
      </c>
      <c r="AE65" s="155"/>
      <c r="AF65" s="155"/>
      <c r="AG65" s="155"/>
      <c r="AH65" s="155"/>
      <c r="AI65" s="155"/>
      <c r="AJ65" s="155"/>
      <c r="AK65" s="155"/>
      <c r="AL65" s="156"/>
      <c r="AM65" s="151"/>
      <c r="AN65" s="151"/>
      <c r="AO65" s="151"/>
      <c r="AP65" s="151"/>
      <c r="AQ65" s="181">
        <f t="shared" si="171"/>
        <v>0</v>
      </c>
      <c r="AR65" s="181">
        <f t="shared" si="172"/>
        <v>0</v>
      </c>
      <c r="AS65" s="155"/>
      <c r="AT65" s="155"/>
      <c r="AU65" s="155"/>
      <c r="AV65" s="155"/>
      <c r="AW65" s="155"/>
      <c r="AX65" s="155"/>
      <c r="AY65" s="155"/>
      <c r="AZ65" s="156"/>
      <c r="BA65" s="151"/>
      <c r="BB65" s="151"/>
      <c r="BC65" s="169">
        <f t="shared" si="173"/>
        <v>0</v>
      </c>
      <c r="BD65" s="169">
        <f t="shared" si="174"/>
        <v>0</v>
      </c>
      <c r="BE65" s="155"/>
      <c r="BF65" s="155"/>
      <c r="BG65" s="155"/>
      <c r="BH65" s="155"/>
      <c r="BI65" s="155"/>
      <c r="BJ65" s="155"/>
      <c r="BK65" s="155"/>
      <c r="BL65" s="156"/>
      <c r="BM65" s="151"/>
      <c r="BN65" s="151"/>
      <c r="BO65" s="169">
        <f t="shared" si="175"/>
        <v>72</v>
      </c>
      <c r="BP65" s="169">
        <f t="shared" si="176"/>
        <v>0</v>
      </c>
      <c r="BQ65" s="155"/>
      <c r="BR65" s="155"/>
      <c r="BS65" s="155"/>
      <c r="BT65" s="155"/>
      <c r="BU65" s="155"/>
      <c r="BV65" s="155"/>
      <c r="BW65" s="155">
        <v>72</v>
      </c>
      <c r="BX65" s="156"/>
      <c r="BY65" s="334"/>
      <c r="BZ65" s="151"/>
      <c r="CA65" s="169">
        <f t="shared" si="177"/>
        <v>0</v>
      </c>
      <c r="CB65" s="169">
        <f t="shared" si="178"/>
        <v>0</v>
      </c>
      <c r="CC65" s="155"/>
      <c r="CD65" s="155"/>
      <c r="CE65" s="155"/>
      <c r="CF65" s="155"/>
      <c r="CG65" s="155"/>
      <c r="CH65" s="155"/>
      <c r="CI65" s="155"/>
      <c r="CJ65" s="156"/>
      <c r="CK65" s="151"/>
      <c r="CL65" s="151"/>
    </row>
    <row r="66" spans="1:90" ht="24.75" customHeight="1" thickBot="1" x14ac:dyDescent="0.3">
      <c r="A66" s="124"/>
      <c r="B66" s="220" t="s">
        <v>50</v>
      </c>
      <c r="C66" s="180">
        <v>12</v>
      </c>
      <c r="D66" s="174"/>
      <c r="E66" s="171"/>
      <c r="F66" s="171"/>
      <c r="G66" s="160"/>
      <c r="H66" s="160"/>
      <c r="I66" s="160"/>
      <c r="J66" s="160"/>
      <c r="K66" s="160"/>
      <c r="L66" s="161"/>
      <c r="M66" s="161"/>
      <c r="N66" s="214"/>
      <c r="O66" s="214">
        <v>12</v>
      </c>
      <c r="P66" s="160"/>
      <c r="Q66" s="174"/>
      <c r="R66" s="174"/>
      <c r="S66" s="160"/>
      <c r="T66" s="160"/>
      <c r="U66" s="160"/>
      <c r="V66" s="160"/>
      <c r="W66" s="160"/>
      <c r="X66" s="160"/>
      <c r="Y66" s="160"/>
      <c r="Z66" s="161"/>
      <c r="AA66" s="214"/>
      <c r="AB66" s="214"/>
      <c r="AC66" s="180">
        <v>0</v>
      </c>
      <c r="AD66" s="180">
        <v>0</v>
      </c>
      <c r="AE66" s="160"/>
      <c r="AF66" s="160"/>
      <c r="AG66" s="160"/>
      <c r="AH66" s="160"/>
      <c r="AI66" s="160"/>
      <c r="AJ66" s="160"/>
      <c r="AK66" s="160"/>
      <c r="AL66" s="161"/>
      <c r="AM66" s="214"/>
      <c r="AN66" s="214"/>
      <c r="AO66" s="214"/>
      <c r="AP66" s="214"/>
      <c r="AQ66" s="180">
        <f t="shared" si="171"/>
        <v>0</v>
      </c>
      <c r="AR66" s="180">
        <f t="shared" si="172"/>
        <v>0</v>
      </c>
      <c r="AS66" s="160"/>
      <c r="AT66" s="160"/>
      <c r="AU66" s="160"/>
      <c r="AV66" s="160"/>
      <c r="AW66" s="160"/>
      <c r="AX66" s="160"/>
      <c r="AY66" s="160"/>
      <c r="AZ66" s="161"/>
      <c r="BA66" s="214"/>
      <c r="BB66" s="214"/>
      <c r="BC66" s="174">
        <f t="shared" si="173"/>
        <v>0</v>
      </c>
      <c r="BD66" s="174">
        <f t="shared" si="174"/>
        <v>0</v>
      </c>
      <c r="BE66" s="160"/>
      <c r="BF66" s="160"/>
      <c r="BG66" s="160"/>
      <c r="BH66" s="160"/>
      <c r="BI66" s="160"/>
      <c r="BJ66" s="160"/>
      <c r="BK66" s="160"/>
      <c r="BL66" s="161"/>
      <c r="BM66" s="214"/>
      <c r="BN66" s="214"/>
      <c r="BO66" s="174">
        <f t="shared" si="175"/>
        <v>12</v>
      </c>
      <c r="BP66" s="174">
        <f t="shared" si="176"/>
        <v>0</v>
      </c>
      <c r="BQ66" s="160"/>
      <c r="BR66" s="160"/>
      <c r="BS66" s="160"/>
      <c r="BT66" s="160"/>
      <c r="BU66" s="160"/>
      <c r="BV66" s="160"/>
      <c r="BW66" s="160"/>
      <c r="BX66" s="161"/>
      <c r="BY66" s="214" t="s">
        <v>64</v>
      </c>
      <c r="BZ66" s="214">
        <v>12</v>
      </c>
      <c r="CA66" s="174">
        <f t="shared" si="177"/>
        <v>0</v>
      </c>
      <c r="CB66" s="174">
        <f t="shared" si="178"/>
        <v>0</v>
      </c>
      <c r="CC66" s="160"/>
      <c r="CD66" s="160"/>
      <c r="CE66" s="160"/>
      <c r="CF66" s="160"/>
      <c r="CG66" s="160"/>
      <c r="CH66" s="160"/>
      <c r="CI66" s="160"/>
      <c r="CJ66" s="161"/>
      <c r="CK66" s="214"/>
      <c r="CL66" s="214"/>
    </row>
    <row r="67" spans="1:90" ht="36" customHeight="1" thickBot="1" x14ac:dyDescent="0.3">
      <c r="A67" s="187" t="s">
        <v>94</v>
      </c>
      <c r="B67" s="227" t="s">
        <v>113</v>
      </c>
      <c r="C67" s="188">
        <f>C68+C69+C70+C71+C72</f>
        <v>342</v>
      </c>
      <c r="D67" s="188">
        <f t="shared" ref="D67:BO67" si="179">D68+D69+D70+D71+D72</f>
        <v>246</v>
      </c>
      <c r="E67" s="188">
        <f t="shared" si="179"/>
        <v>112</v>
      </c>
      <c r="F67" s="188">
        <f t="shared" si="179"/>
        <v>96</v>
      </c>
      <c r="G67" s="188">
        <f t="shared" si="179"/>
        <v>2</v>
      </c>
      <c r="H67" s="188">
        <f t="shared" si="179"/>
        <v>0</v>
      </c>
      <c r="I67" s="188">
        <f t="shared" si="179"/>
        <v>16</v>
      </c>
      <c r="J67" s="188">
        <f t="shared" si="179"/>
        <v>20</v>
      </c>
      <c r="K67" s="188">
        <f t="shared" si="179"/>
        <v>72</v>
      </c>
      <c r="L67" s="188">
        <f t="shared" si="179"/>
        <v>6</v>
      </c>
      <c r="M67" s="188">
        <f t="shared" si="179"/>
        <v>145</v>
      </c>
      <c r="N67" s="189"/>
      <c r="O67" s="189">
        <f t="shared" si="179"/>
        <v>18</v>
      </c>
      <c r="P67" s="188">
        <f t="shared" si="179"/>
        <v>0</v>
      </c>
      <c r="Q67" s="188">
        <f t="shared" si="179"/>
        <v>0</v>
      </c>
      <c r="R67" s="188">
        <f t="shared" si="179"/>
        <v>0</v>
      </c>
      <c r="S67" s="188">
        <f t="shared" si="179"/>
        <v>0</v>
      </c>
      <c r="T67" s="188">
        <f t="shared" si="179"/>
        <v>0</v>
      </c>
      <c r="U67" s="188">
        <f t="shared" si="179"/>
        <v>0</v>
      </c>
      <c r="V67" s="188">
        <f t="shared" si="179"/>
        <v>0</v>
      </c>
      <c r="W67" s="188">
        <f t="shared" si="179"/>
        <v>0</v>
      </c>
      <c r="X67" s="188">
        <f t="shared" si="179"/>
        <v>0</v>
      </c>
      <c r="Y67" s="188">
        <f t="shared" si="179"/>
        <v>0</v>
      </c>
      <c r="Z67" s="188">
        <f t="shared" si="179"/>
        <v>0</v>
      </c>
      <c r="AA67" s="189">
        <f t="shared" si="179"/>
        <v>0</v>
      </c>
      <c r="AB67" s="189">
        <f t="shared" si="179"/>
        <v>0</v>
      </c>
      <c r="AC67" s="188">
        <f t="shared" si="179"/>
        <v>0</v>
      </c>
      <c r="AD67" s="188">
        <f t="shared" si="179"/>
        <v>0</v>
      </c>
      <c r="AE67" s="188">
        <f t="shared" si="179"/>
        <v>0</v>
      </c>
      <c r="AF67" s="188">
        <f t="shared" si="179"/>
        <v>0</v>
      </c>
      <c r="AG67" s="188">
        <f t="shared" si="179"/>
        <v>0</v>
      </c>
      <c r="AH67" s="188">
        <f t="shared" si="179"/>
        <v>0</v>
      </c>
      <c r="AI67" s="188">
        <f t="shared" si="179"/>
        <v>0</v>
      </c>
      <c r="AJ67" s="188">
        <f t="shared" si="179"/>
        <v>0</v>
      </c>
      <c r="AK67" s="188">
        <f t="shared" si="179"/>
        <v>0</v>
      </c>
      <c r="AL67" s="188">
        <f t="shared" si="179"/>
        <v>0</v>
      </c>
      <c r="AM67" s="188">
        <f t="shared" si="179"/>
        <v>0</v>
      </c>
      <c r="AN67" s="188">
        <f t="shared" si="179"/>
        <v>0</v>
      </c>
      <c r="AO67" s="189">
        <f t="shared" si="179"/>
        <v>0</v>
      </c>
      <c r="AP67" s="189">
        <f t="shared" si="179"/>
        <v>0</v>
      </c>
      <c r="AQ67" s="188">
        <f t="shared" si="179"/>
        <v>0</v>
      </c>
      <c r="AR67" s="188">
        <f t="shared" si="179"/>
        <v>0</v>
      </c>
      <c r="AS67" s="188">
        <f t="shared" si="179"/>
        <v>0</v>
      </c>
      <c r="AT67" s="188">
        <f t="shared" si="179"/>
        <v>0</v>
      </c>
      <c r="AU67" s="188">
        <f t="shared" si="179"/>
        <v>0</v>
      </c>
      <c r="AV67" s="188">
        <f t="shared" si="179"/>
        <v>0</v>
      </c>
      <c r="AW67" s="188">
        <f t="shared" si="179"/>
        <v>0</v>
      </c>
      <c r="AX67" s="188">
        <f t="shared" si="179"/>
        <v>0</v>
      </c>
      <c r="AY67" s="188">
        <f t="shared" si="179"/>
        <v>0</v>
      </c>
      <c r="AZ67" s="188">
        <f t="shared" si="179"/>
        <v>0</v>
      </c>
      <c r="BA67" s="189">
        <f t="shared" si="179"/>
        <v>0</v>
      </c>
      <c r="BB67" s="189">
        <f t="shared" si="179"/>
        <v>0</v>
      </c>
      <c r="BC67" s="188">
        <f t="shared" si="179"/>
        <v>0</v>
      </c>
      <c r="BD67" s="188">
        <f t="shared" si="179"/>
        <v>0</v>
      </c>
      <c r="BE67" s="188">
        <f t="shared" si="179"/>
        <v>0</v>
      </c>
      <c r="BF67" s="188">
        <f t="shared" si="179"/>
        <v>0</v>
      </c>
      <c r="BG67" s="188">
        <f t="shared" si="179"/>
        <v>0</v>
      </c>
      <c r="BH67" s="188">
        <f t="shared" si="179"/>
        <v>0</v>
      </c>
      <c r="BI67" s="188">
        <f t="shared" si="179"/>
        <v>0</v>
      </c>
      <c r="BJ67" s="188">
        <f t="shared" si="179"/>
        <v>0</v>
      </c>
      <c r="BK67" s="188">
        <f t="shared" si="179"/>
        <v>0</v>
      </c>
      <c r="BL67" s="188">
        <f t="shared" si="179"/>
        <v>0</v>
      </c>
      <c r="BM67" s="189">
        <f t="shared" si="179"/>
        <v>0</v>
      </c>
      <c r="BN67" s="189">
        <f t="shared" si="179"/>
        <v>0</v>
      </c>
      <c r="BO67" s="188">
        <f t="shared" si="179"/>
        <v>140</v>
      </c>
      <c r="BP67" s="188">
        <f t="shared" ref="BP67:CL67" si="180">BP68+BP69+BP70+BP71+BP72</f>
        <v>134</v>
      </c>
      <c r="BQ67" s="188">
        <f t="shared" si="180"/>
        <v>70</v>
      </c>
      <c r="BR67" s="188">
        <f t="shared" si="180"/>
        <v>46</v>
      </c>
      <c r="BS67" s="188">
        <f t="shared" si="180"/>
        <v>16</v>
      </c>
      <c r="BT67" s="188">
        <f t="shared" si="180"/>
        <v>0</v>
      </c>
      <c r="BU67" s="188">
        <f t="shared" si="180"/>
        <v>8</v>
      </c>
      <c r="BV67" s="188">
        <f t="shared" si="180"/>
        <v>10</v>
      </c>
      <c r="BW67" s="188">
        <f t="shared" si="180"/>
        <v>0</v>
      </c>
      <c r="BX67" s="188">
        <f t="shared" si="180"/>
        <v>0</v>
      </c>
      <c r="BY67" s="189"/>
      <c r="BZ67" s="189">
        <f t="shared" si="180"/>
        <v>6</v>
      </c>
      <c r="CA67" s="188">
        <f t="shared" si="180"/>
        <v>202</v>
      </c>
      <c r="CB67" s="188">
        <f t="shared" si="180"/>
        <v>112</v>
      </c>
      <c r="CC67" s="188">
        <f t="shared" si="180"/>
        <v>42</v>
      </c>
      <c r="CD67" s="188">
        <f t="shared" si="180"/>
        <v>50</v>
      </c>
      <c r="CE67" s="188">
        <f t="shared" si="180"/>
        <v>2</v>
      </c>
      <c r="CF67" s="188">
        <f t="shared" si="180"/>
        <v>0</v>
      </c>
      <c r="CG67" s="188">
        <f t="shared" si="180"/>
        <v>8</v>
      </c>
      <c r="CH67" s="188">
        <f t="shared" si="180"/>
        <v>10</v>
      </c>
      <c r="CI67" s="188">
        <f t="shared" si="180"/>
        <v>72</v>
      </c>
      <c r="CJ67" s="188">
        <f t="shared" si="180"/>
        <v>6</v>
      </c>
      <c r="CK67" s="189"/>
      <c r="CL67" s="190">
        <f t="shared" si="180"/>
        <v>12</v>
      </c>
    </row>
    <row r="68" spans="1:90" ht="24" customHeight="1" x14ac:dyDescent="0.25">
      <c r="A68" s="128" t="s">
        <v>95</v>
      </c>
      <c r="B68" s="228" t="s">
        <v>114</v>
      </c>
      <c r="C68" s="292">
        <v>100</v>
      </c>
      <c r="D68" s="176">
        <v>94</v>
      </c>
      <c r="E68" s="140">
        <v>46</v>
      </c>
      <c r="F68" s="140">
        <v>30</v>
      </c>
      <c r="G68" s="140"/>
      <c r="H68" s="140"/>
      <c r="I68" s="140">
        <v>8</v>
      </c>
      <c r="J68" s="140">
        <v>10</v>
      </c>
      <c r="K68" s="140"/>
      <c r="L68" s="142"/>
      <c r="M68" s="142">
        <v>36</v>
      </c>
      <c r="N68" s="215" t="s">
        <v>64</v>
      </c>
      <c r="O68" s="215">
        <v>6</v>
      </c>
      <c r="P68" s="293"/>
      <c r="Q68" s="166">
        <v>0</v>
      </c>
      <c r="R68" s="166">
        <v>0</v>
      </c>
      <c r="S68" s="293"/>
      <c r="T68" s="293"/>
      <c r="U68" s="293"/>
      <c r="V68" s="293"/>
      <c r="W68" s="293"/>
      <c r="X68" s="293"/>
      <c r="Y68" s="293"/>
      <c r="Z68" s="294"/>
      <c r="AA68" s="191"/>
      <c r="AB68" s="191"/>
      <c r="AC68" s="166">
        <v>0</v>
      </c>
      <c r="AD68" s="166">
        <v>0</v>
      </c>
      <c r="AE68" s="293"/>
      <c r="AF68" s="293"/>
      <c r="AG68" s="293"/>
      <c r="AH68" s="293"/>
      <c r="AI68" s="293"/>
      <c r="AJ68" s="293"/>
      <c r="AK68" s="293"/>
      <c r="AL68" s="294"/>
      <c r="AM68" s="191"/>
      <c r="AN68" s="191"/>
      <c r="AO68" s="191"/>
      <c r="AP68" s="191"/>
      <c r="AQ68" s="166">
        <f>AS68+AT68+AU68+AV68+AW68+AX68+AY68+AZ68+BB68</f>
        <v>0</v>
      </c>
      <c r="AR68" s="166">
        <f>SUM(AS68:AX68)</f>
        <v>0</v>
      </c>
      <c r="AS68" s="293"/>
      <c r="AT68" s="293"/>
      <c r="AU68" s="293"/>
      <c r="AV68" s="293"/>
      <c r="AW68" s="293"/>
      <c r="AX68" s="293"/>
      <c r="AY68" s="293"/>
      <c r="AZ68" s="294"/>
      <c r="BA68" s="191"/>
      <c r="BB68" s="191"/>
      <c r="BC68" s="166">
        <f>BE68+BF68+BG68+BH68+BI68+BJ68+BK68+BL68+BN68</f>
        <v>0</v>
      </c>
      <c r="BD68" s="166">
        <f>SUM(BE68:BJ68)</f>
        <v>0</v>
      </c>
      <c r="BE68" s="293"/>
      <c r="BF68" s="293"/>
      <c r="BG68" s="293"/>
      <c r="BH68" s="293"/>
      <c r="BI68" s="293"/>
      <c r="BJ68" s="293"/>
      <c r="BK68" s="293"/>
      <c r="BL68" s="294"/>
      <c r="BM68" s="191"/>
      <c r="BN68" s="191"/>
      <c r="BO68" s="166">
        <v>100</v>
      </c>
      <c r="BP68" s="166">
        <f>SUM(BQ68:BV68)</f>
        <v>94</v>
      </c>
      <c r="BQ68" s="140">
        <v>46</v>
      </c>
      <c r="BR68" s="140">
        <v>30</v>
      </c>
      <c r="BS68" s="140"/>
      <c r="BT68" s="140"/>
      <c r="BU68" s="140">
        <v>8</v>
      </c>
      <c r="BV68" s="140">
        <v>10</v>
      </c>
      <c r="BW68" s="140"/>
      <c r="BX68" s="142"/>
      <c r="BY68" s="215" t="s">
        <v>64</v>
      </c>
      <c r="BZ68" s="215">
        <v>6</v>
      </c>
      <c r="CA68" s="166">
        <f>CC68+CD68+CE68+CF68+CG68+CH68+CI68+CJ68+CL68</f>
        <v>0</v>
      </c>
      <c r="CB68" s="166">
        <f>SUM(CC68:CH68)</f>
        <v>0</v>
      </c>
      <c r="CC68" s="293"/>
      <c r="CD68" s="293"/>
      <c r="CE68" s="293"/>
      <c r="CF68" s="293"/>
      <c r="CG68" s="293"/>
      <c r="CH68" s="293"/>
      <c r="CI68" s="293"/>
      <c r="CJ68" s="294"/>
      <c r="CK68" s="191"/>
      <c r="CL68" s="191"/>
    </row>
    <row r="69" spans="1:90" ht="22.5" x14ac:dyDescent="0.25">
      <c r="A69" s="47" t="s">
        <v>96</v>
      </c>
      <c r="B69" s="229" t="s">
        <v>97</v>
      </c>
      <c r="C69" s="263">
        <v>158</v>
      </c>
      <c r="D69" s="205">
        <v>152</v>
      </c>
      <c r="E69" s="141">
        <v>66</v>
      </c>
      <c r="F69" s="141">
        <v>66</v>
      </c>
      <c r="G69" s="141">
        <v>2</v>
      </c>
      <c r="H69" s="141"/>
      <c r="I69" s="141">
        <v>8</v>
      </c>
      <c r="J69" s="141">
        <v>10</v>
      </c>
      <c r="K69" s="141"/>
      <c r="L69" s="143">
        <v>6</v>
      </c>
      <c r="M69" s="143">
        <v>73</v>
      </c>
      <c r="N69" s="146" t="s">
        <v>57</v>
      </c>
      <c r="O69" s="146"/>
      <c r="P69" s="192"/>
      <c r="Q69" s="264">
        <v>0</v>
      </c>
      <c r="R69" s="264">
        <v>0</v>
      </c>
      <c r="S69" s="192"/>
      <c r="T69" s="192"/>
      <c r="U69" s="192"/>
      <c r="V69" s="192"/>
      <c r="W69" s="192"/>
      <c r="X69" s="192"/>
      <c r="Y69" s="192"/>
      <c r="Z69" s="193"/>
      <c r="AA69" s="194"/>
      <c r="AB69" s="194"/>
      <c r="AC69" s="264">
        <v>0</v>
      </c>
      <c r="AD69" s="264">
        <v>0</v>
      </c>
      <c r="AE69" s="192"/>
      <c r="AF69" s="192"/>
      <c r="AG69" s="192"/>
      <c r="AH69" s="192"/>
      <c r="AI69" s="192"/>
      <c r="AJ69" s="192"/>
      <c r="AK69" s="192"/>
      <c r="AL69" s="193"/>
      <c r="AM69" s="192"/>
      <c r="AN69" s="192"/>
      <c r="AO69" s="194"/>
      <c r="AP69" s="194"/>
      <c r="AQ69" s="169">
        <f t="shared" ref="AQ69:AQ72" si="181">AS69+AT69+AU69+AV69+AW69+AX69+AY69+AZ69+BB69</f>
        <v>0</v>
      </c>
      <c r="AR69" s="169">
        <f t="shared" ref="AR69:AR72" si="182">SUM(AS69:AX69)</f>
        <v>0</v>
      </c>
      <c r="AS69" s="192"/>
      <c r="AT69" s="192"/>
      <c r="AU69" s="192"/>
      <c r="AV69" s="192"/>
      <c r="AW69" s="192"/>
      <c r="AX69" s="192"/>
      <c r="AY69" s="192"/>
      <c r="AZ69" s="193"/>
      <c r="BA69" s="194"/>
      <c r="BB69" s="194"/>
      <c r="BC69" s="169">
        <f t="shared" ref="BC69:BC72" si="183">BE69+BF69+BG69+BH69+BI69+BJ69+BK69+BL69+BN69</f>
        <v>0</v>
      </c>
      <c r="BD69" s="169">
        <f t="shared" ref="BD69:BD72" si="184">SUM(BE69:BJ69)</f>
        <v>0</v>
      </c>
      <c r="BE69" s="192"/>
      <c r="BF69" s="192"/>
      <c r="BG69" s="192"/>
      <c r="BH69" s="192"/>
      <c r="BI69" s="192"/>
      <c r="BJ69" s="192"/>
      <c r="BK69" s="192"/>
      <c r="BL69" s="193"/>
      <c r="BM69" s="194"/>
      <c r="BN69" s="194"/>
      <c r="BO69" s="169">
        <v>40</v>
      </c>
      <c r="BP69" s="169">
        <v>40</v>
      </c>
      <c r="BQ69" s="141">
        <v>24</v>
      </c>
      <c r="BR69" s="141">
        <v>16</v>
      </c>
      <c r="BS69" s="141">
        <v>16</v>
      </c>
      <c r="BT69" s="141"/>
      <c r="BU69" s="192"/>
      <c r="BV69" s="192"/>
      <c r="BW69" s="192"/>
      <c r="BX69" s="193"/>
      <c r="BY69" s="194"/>
      <c r="BZ69" s="194"/>
      <c r="CA69" s="169">
        <f>CC69+CD69+CE69+CF69+CG69+CH69+CI69+CJ69+CL69</f>
        <v>118</v>
      </c>
      <c r="CB69" s="169">
        <f t="shared" ref="CB69:CB72" si="185">SUM(CC69:CH69)</f>
        <v>112</v>
      </c>
      <c r="CC69" s="141">
        <v>42</v>
      </c>
      <c r="CD69" s="141">
        <v>50</v>
      </c>
      <c r="CE69" s="141">
        <v>2</v>
      </c>
      <c r="CF69" s="141"/>
      <c r="CG69" s="141">
        <v>8</v>
      </c>
      <c r="CH69" s="141">
        <v>10</v>
      </c>
      <c r="CI69" s="141"/>
      <c r="CJ69" s="143">
        <v>6</v>
      </c>
      <c r="CK69" s="146" t="s">
        <v>57</v>
      </c>
      <c r="CL69" s="146"/>
    </row>
    <row r="70" spans="1:90" ht="15" customHeight="1" x14ac:dyDescent="0.25">
      <c r="A70" s="47" t="s">
        <v>99</v>
      </c>
      <c r="B70" s="62" t="s">
        <v>29</v>
      </c>
      <c r="C70" s="206">
        <v>36</v>
      </c>
      <c r="D70" s="205"/>
      <c r="E70" s="141"/>
      <c r="F70" s="141"/>
      <c r="G70" s="141"/>
      <c r="H70" s="141"/>
      <c r="I70" s="141"/>
      <c r="J70" s="141"/>
      <c r="K70" s="141">
        <v>36</v>
      </c>
      <c r="L70" s="143"/>
      <c r="M70" s="143">
        <v>36</v>
      </c>
      <c r="N70" s="335" t="s">
        <v>57</v>
      </c>
      <c r="O70" s="146"/>
      <c r="P70" s="192"/>
      <c r="Q70" s="264">
        <v>0</v>
      </c>
      <c r="R70" s="264">
        <v>0</v>
      </c>
      <c r="S70" s="192"/>
      <c r="T70" s="192"/>
      <c r="U70" s="192"/>
      <c r="V70" s="192"/>
      <c r="W70" s="192"/>
      <c r="X70" s="192"/>
      <c r="Y70" s="192"/>
      <c r="Z70" s="193"/>
      <c r="AA70" s="194"/>
      <c r="AB70" s="194"/>
      <c r="AC70" s="264">
        <v>0</v>
      </c>
      <c r="AD70" s="264">
        <v>0</v>
      </c>
      <c r="AE70" s="192"/>
      <c r="AF70" s="192"/>
      <c r="AG70" s="192"/>
      <c r="AH70" s="192"/>
      <c r="AI70" s="192"/>
      <c r="AJ70" s="192"/>
      <c r="AK70" s="192"/>
      <c r="AL70" s="193"/>
      <c r="AM70" s="192"/>
      <c r="AN70" s="192"/>
      <c r="AO70" s="194"/>
      <c r="AP70" s="194"/>
      <c r="AQ70" s="169">
        <f t="shared" si="181"/>
        <v>0</v>
      </c>
      <c r="AR70" s="169">
        <f t="shared" si="182"/>
        <v>0</v>
      </c>
      <c r="AS70" s="192"/>
      <c r="AT70" s="192"/>
      <c r="AU70" s="192"/>
      <c r="AV70" s="192"/>
      <c r="AW70" s="192"/>
      <c r="AX70" s="192"/>
      <c r="AY70" s="192"/>
      <c r="AZ70" s="193"/>
      <c r="BA70" s="194"/>
      <c r="BB70" s="194"/>
      <c r="BC70" s="169">
        <f t="shared" si="183"/>
        <v>0</v>
      </c>
      <c r="BD70" s="169">
        <f t="shared" si="184"/>
        <v>0</v>
      </c>
      <c r="BE70" s="192"/>
      <c r="BF70" s="192"/>
      <c r="BG70" s="192"/>
      <c r="BH70" s="192"/>
      <c r="BI70" s="192"/>
      <c r="BJ70" s="192"/>
      <c r="BK70" s="192"/>
      <c r="BL70" s="193"/>
      <c r="BM70" s="194"/>
      <c r="BN70" s="194"/>
      <c r="BO70" s="169">
        <f t="shared" ref="BO70:BO72" si="186">BQ70+BR70+BS70+BT70+BU70+BV70+BW70+BX70+BZ70</f>
        <v>0</v>
      </c>
      <c r="BP70" s="169">
        <f t="shared" ref="BP70:BP72" si="187">SUM(BQ70:BV70)</f>
        <v>0</v>
      </c>
      <c r="BQ70" s="192"/>
      <c r="BR70" s="192"/>
      <c r="BS70" s="192"/>
      <c r="BT70" s="192"/>
      <c r="BU70" s="192"/>
      <c r="BV70" s="192"/>
      <c r="BW70" s="192"/>
      <c r="BX70" s="193"/>
      <c r="BY70" s="194"/>
      <c r="BZ70" s="194"/>
      <c r="CA70" s="169">
        <f t="shared" ref="CA70:CA72" si="188">CC70+CD70+CE70+CF70+CG70+CH70+CI70+CJ70+CL70</f>
        <v>36</v>
      </c>
      <c r="CB70" s="169">
        <f t="shared" si="185"/>
        <v>0</v>
      </c>
      <c r="CC70" s="141"/>
      <c r="CD70" s="141"/>
      <c r="CE70" s="141"/>
      <c r="CF70" s="141"/>
      <c r="CG70" s="141"/>
      <c r="CH70" s="141"/>
      <c r="CI70" s="141">
        <v>36</v>
      </c>
      <c r="CJ70" s="143"/>
      <c r="CK70" s="335" t="s">
        <v>57</v>
      </c>
      <c r="CL70" s="146"/>
    </row>
    <row r="71" spans="1:90" ht="15" customHeight="1" x14ac:dyDescent="0.25">
      <c r="A71" s="47" t="s">
        <v>100</v>
      </c>
      <c r="B71" s="62" t="s">
        <v>31</v>
      </c>
      <c r="C71" s="206">
        <v>36</v>
      </c>
      <c r="D71" s="205"/>
      <c r="E71" s="141"/>
      <c r="F71" s="141"/>
      <c r="G71" s="141"/>
      <c r="H71" s="141"/>
      <c r="I71" s="141"/>
      <c r="J71" s="141"/>
      <c r="K71" s="141">
        <v>36</v>
      </c>
      <c r="L71" s="143"/>
      <c r="M71" s="143"/>
      <c r="N71" s="335"/>
      <c r="O71" s="146"/>
      <c r="P71" s="192"/>
      <c r="Q71" s="264">
        <v>0</v>
      </c>
      <c r="R71" s="264">
        <v>0</v>
      </c>
      <c r="S71" s="192"/>
      <c r="T71" s="192"/>
      <c r="U71" s="192"/>
      <c r="V71" s="192"/>
      <c r="W71" s="192"/>
      <c r="X71" s="192"/>
      <c r="Y71" s="192"/>
      <c r="Z71" s="193"/>
      <c r="AA71" s="194"/>
      <c r="AB71" s="194"/>
      <c r="AC71" s="264">
        <v>0</v>
      </c>
      <c r="AD71" s="264">
        <v>0</v>
      </c>
      <c r="AE71" s="192"/>
      <c r="AF71" s="192"/>
      <c r="AG71" s="192"/>
      <c r="AH71" s="192"/>
      <c r="AI71" s="192"/>
      <c r="AJ71" s="192"/>
      <c r="AK71" s="192"/>
      <c r="AL71" s="193"/>
      <c r="AM71" s="192"/>
      <c r="AN71" s="192"/>
      <c r="AO71" s="194"/>
      <c r="AP71" s="194"/>
      <c r="AQ71" s="169">
        <f t="shared" si="181"/>
        <v>0</v>
      </c>
      <c r="AR71" s="169">
        <f t="shared" si="182"/>
        <v>0</v>
      </c>
      <c r="AS71" s="192"/>
      <c r="AT71" s="192"/>
      <c r="AU71" s="192"/>
      <c r="AV71" s="192"/>
      <c r="AW71" s="192"/>
      <c r="AX71" s="192"/>
      <c r="AY71" s="192"/>
      <c r="AZ71" s="193"/>
      <c r="BA71" s="194"/>
      <c r="BB71" s="194"/>
      <c r="BC71" s="169">
        <f t="shared" si="183"/>
        <v>0</v>
      </c>
      <c r="BD71" s="169">
        <f t="shared" si="184"/>
        <v>0</v>
      </c>
      <c r="BE71" s="192"/>
      <c r="BF71" s="192"/>
      <c r="BG71" s="192"/>
      <c r="BH71" s="192"/>
      <c r="BI71" s="192"/>
      <c r="BJ71" s="192"/>
      <c r="BK71" s="192"/>
      <c r="BL71" s="193"/>
      <c r="BM71" s="194"/>
      <c r="BN71" s="194"/>
      <c r="BO71" s="169">
        <f t="shared" si="186"/>
        <v>0</v>
      </c>
      <c r="BP71" s="169">
        <f t="shared" si="187"/>
        <v>0</v>
      </c>
      <c r="BQ71" s="192"/>
      <c r="BR71" s="192"/>
      <c r="BS71" s="192"/>
      <c r="BT71" s="192"/>
      <c r="BU71" s="192"/>
      <c r="BV71" s="192"/>
      <c r="BW71" s="192"/>
      <c r="BX71" s="193"/>
      <c r="BY71" s="194"/>
      <c r="BZ71" s="194"/>
      <c r="CA71" s="169">
        <v>36</v>
      </c>
      <c r="CB71" s="169">
        <f t="shared" si="185"/>
        <v>0</v>
      </c>
      <c r="CC71" s="141"/>
      <c r="CD71" s="141"/>
      <c r="CE71" s="141"/>
      <c r="CF71" s="141"/>
      <c r="CG71" s="141"/>
      <c r="CH71" s="141"/>
      <c r="CI71" s="141">
        <v>36</v>
      </c>
      <c r="CJ71" s="143"/>
      <c r="CK71" s="335"/>
      <c r="CL71" s="146"/>
    </row>
    <row r="72" spans="1:90" ht="24" customHeight="1" thickBot="1" x14ac:dyDescent="0.3">
      <c r="A72" s="129"/>
      <c r="B72" s="220" t="s">
        <v>98</v>
      </c>
      <c r="C72" s="207">
        <v>12</v>
      </c>
      <c r="D72" s="208"/>
      <c r="E72" s="144"/>
      <c r="F72" s="144"/>
      <c r="G72" s="144"/>
      <c r="H72" s="144"/>
      <c r="I72" s="144"/>
      <c r="J72" s="144"/>
      <c r="K72" s="144"/>
      <c r="L72" s="145"/>
      <c r="M72" s="145"/>
      <c r="N72" s="147"/>
      <c r="O72" s="147">
        <v>12</v>
      </c>
      <c r="P72" s="195"/>
      <c r="Q72" s="295">
        <v>0</v>
      </c>
      <c r="R72" s="295">
        <v>0</v>
      </c>
      <c r="S72" s="195"/>
      <c r="T72" s="195"/>
      <c r="U72" s="195"/>
      <c r="V72" s="195"/>
      <c r="W72" s="195"/>
      <c r="X72" s="195"/>
      <c r="Y72" s="195"/>
      <c r="Z72" s="196"/>
      <c r="AA72" s="197"/>
      <c r="AB72" s="197"/>
      <c r="AC72" s="295">
        <v>0</v>
      </c>
      <c r="AD72" s="295">
        <v>0</v>
      </c>
      <c r="AE72" s="195"/>
      <c r="AF72" s="195"/>
      <c r="AG72" s="195"/>
      <c r="AH72" s="195"/>
      <c r="AI72" s="195"/>
      <c r="AJ72" s="195"/>
      <c r="AK72" s="195"/>
      <c r="AL72" s="196"/>
      <c r="AM72" s="195"/>
      <c r="AN72" s="195"/>
      <c r="AO72" s="197"/>
      <c r="AP72" s="197"/>
      <c r="AQ72" s="174">
        <f t="shared" si="181"/>
        <v>0</v>
      </c>
      <c r="AR72" s="174">
        <f t="shared" si="182"/>
        <v>0</v>
      </c>
      <c r="AS72" s="195"/>
      <c r="AT72" s="195"/>
      <c r="AU72" s="195"/>
      <c r="AV72" s="195"/>
      <c r="AW72" s="195"/>
      <c r="AX72" s="195"/>
      <c r="AY72" s="195"/>
      <c r="AZ72" s="196"/>
      <c r="BA72" s="197"/>
      <c r="BB72" s="197"/>
      <c r="BC72" s="174">
        <f t="shared" si="183"/>
        <v>0</v>
      </c>
      <c r="BD72" s="174">
        <f t="shared" si="184"/>
        <v>0</v>
      </c>
      <c r="BE72" s="195"/>
      <c r="BF72" s="195"/>
      <c r="BG72" s="195"/>
      <c r="BH72" s="195"/>
      <c r="BI72" s="195"/>
      <c r="BJ72" s="195"/>
      <c r="BK72" s="195"/>
      <c r="BL72" s="196"/>
      <c r="BM72" s="197"/>
      <c r="BN72" s="197"/>
      <c r="BO72" s="174">
        <f t="shared" si="186"/>
        <v>0</v>
      </c>
      <c r="BP72" s="174">
        <f t="shared" si="187"/>
        <v>0</v>
      </c>
      <c r="BQ72" s="195"/>
      <c r="BR72" s="195"/>
      <c r="BS72" s="195"/>
      <c r="BT72" s="195"/>
      <c r="BU72" s="195"/>
      <c r="BV72" s="195"/>
      <c r="BW72" s="195"/>
      <c r="BX72" s="196"/>
      <c r="BY72" s="197"/>
      <c r="BZ72" s="197"/>
      <c r="CA72" s="174">
        <f t="shared" si="188"/>
        <v>12</v>
      </c>
      <c r="CB72" s="174">
        <f t="shared" si="185"/>
        <v>0</v>
      </c>
      <c r="CC72" s="144"/>
      <c r="CD72" s="144"/>
      <c r="CE72" s="144"/>
      <c r="CF72" s="144"/>
      <c r="CG72" s="144"/>
      <c r="CH72" s="144"/>
      <c r="CI72" s="144"/>
      <c r="CJ72" s="145"/>
      <c r="CK72" s="147" t="s">
        <v>64</v>
      </c>
      <c r="CL72" s="147">
        <v>12</v>
      </c>
    </row>
    <row r="73" spans="1:90" ht="24.75" customHeight="1" thickBot="1" x14ac:dyDescent="0.3">
      <c r="A73" s="131" t="s">
        <v>101</v>
      </c>
      <c r="B73" s="230" t="s">
        <v>104</v>
      </c>
      <c r="C73" s="188">
        <f>C74+C75+C76+C77</f>
        <v>149</v>
      </c>
      <c r="D73" s="188">
        <f t="shared" ref="D73:CB73" si="189">D74+D75+D76+D77</f>
        <v>65</v>
      </c>
      <c r="E73" s="188">
        <f t="shared" si="189"/>
        <v>26</v>
      </c>
      <c r="F73" s="188">
        <f t="shared" si="189"/>
        <v>35</v>
      </c>
      <c r="G73" s="188">
        <f t="shared" si="189"/>
        <v>0</v>
      </c>
      <c r="H73" s="188">
        <f t="shared" si="189"/>
        <v>0</v>
      </c>
      <c r="I73" s="188">
        <f t="shared" si="189"/>
        <v>4</v>
      </c>
      <c r="J73" s="188">
        <f t="shared" si="189"/>
        <v>0</v>
      </c>
      <c r="K73" s="188">
        <f t="shared" si="189"/>
        <v>72</v>
      </c>
      <c r="L73" s="188">
        <f t="shared" si="189"/>
        <v>0</v>
      </c>
      <c r="M73" s="188">
        <f t="shared" si="189"/>
        <v>36</v>
      </c>
      <c r="N73" s="189"/>
      <c r="O73" s="189">
        <f t="shared" si="189"/>
        <v>12</v>
      </c>
      <c r="P73" s="188">
        <f t="shared" si="189"/>
        <v>0</v>
      </c>
      <c r="Q73" s="188">
        <f t="shared" si="189"/>
        <v>0</v>
      </c>
      <c r="R73" s="188">
        <f t="shared" si="189"/>
        <v>0</v>
      </c>
      <c r="S73" s="188">
        <f t="shared" si="189"/>
        <v>0</v>
      </c>
      <c r="T73" s="188">
        <f t="shared" si="189"/>
        <v>0</v>
      </c>
      <c r="U73" s="188">
        <f t="shared" si="189"/>
        <v>0</v>
      </c>
      <c r="V73" s="188">
        <f t="shared" si="189"/>
        <v>0</v>
      </c>
      <c r="W73" s="188">
        <f t="shared" si="189"/>
        <v>0</v>
      </c>
      <c r="X73" s="188">
        <f t="shared" si="189"/>
        <v>0</v>
      </c>
      <c r="Y73" s="188">
        <f t="shared" si="189"/>
        <v>0</v>
      </c>
      <c r="Z73" s="188">
        <f t="shared" si="189"/>
        <v>0</v>
      </c>
      <c r="AA73" s="189">
        <f t="shared" si="189"/>
        <v>0</v>
      </c>
      <c r="AB73" s="189">
        <f t="shared" si="189"/>
        <v>0</v>
      </c>
      <c r="AC73" s="188">
        <f t="shared" si="189"/>
        <v>0</v>
      </c>
      <c r="AD73" s="188">
        <f t="shared" si="189"/>
        <v>0</v>
      </c>
      <c r="AE73" s="188">
        <f t="shared" si="189"/>
        <v>0</v>
      </c>
      <c r="AF73" s="188">
        <f t="shared" si="189"/>
        <v>0</v>
      </c>
      <c r="AG73" s="188">
        <f t="shared" si="189"/>
        <v>0</v>
      </c>
      <c r="AH73" s="188">
        <f t="shared" si="189"/>
        <v>0</v>
      </c>
      <c r="AI73" s="297">
        <f t="shared" si="189"/>
        <v>0</v>
      </c>
      <c r="AJ73" s="297">
        <f t="shared" si="189"/>
        <v>0</v>
      </c>
      <c r="AK73" s="297">
        <f t="shared" si="189"/>
        <v>0</v>
      </c>
      <c r="AL73" s="297">
        <f t="shared" si="189"/>
        <v>0</v>
      </c>
      <c r="AM73" s="297">
        <f t="shared" si="189"/>
        <v>0</v>
      </c>
      <c r="AN73" s="297">
        <f t="shared" si="189"/>
        <v>0</v>
      </c>
      <c r="AO73" s="298">
        <f t="shared" si="189"/>
        <v>0</v>
      </c>
      <c r="AP73" s="298">
        <f t="shared" si="189"/>
        <v>0</v>
      </c>
      <c r="AQ73" s="188">
        <f t="shared" si="189"/>
        <v>0</v>
      </c>
      <c r="AR73" s="188">
        <f t="shared" si="189"/>
        <v>0</v>
      </c>
      <c r="AS73" s="188">
        <f t="shared" si="189"/>
        <v>0</v>
      </c>
      <c r="AT73" s="188">
        <f t="shared" si="189"/>
        <v>0</v>
      </c>
      <c r="AU73" s="188">
        <f t="shared" si="189"/>
        <v>0</v>
      </c>
      <c r="AV73" s="188">
        <f t="shared" si="189"/>
        <v>0</v>
      </c>
      <c r="AW73" s="188">
        <f t="shared" si="189"/>
        <v>0</v>
      </c>
      <c r="AX73" s="188">
        <f t="shared" si="189"/>
        <v>0</v>
      </c>
      <c r="AY73" s="188">
        <f t="shared" si="189"/>
        <v>0</v>
      </c>
      <c r="AZ73" s="188">
        <f t="shared" si="189"/>
        <v>0</v>
      </c>
      <c r="BA73" s="189"/>
      <c r="BB73" s="189">
        <f t="shared" si="189"/>
        <v>0</v>
      </c>
      <c r="BC73" s="188">
        <f>BC74+BC75+BC76+BC77</f>
        <v>149</v>
      </c>
      <c r="BD73" s="188">
        <f t="shared" si="189"/>
        <v>65</v>
      </c>
      <c r="BE73" s="297">
        <f t="shared" si="189"/>
        <v>26</v>
      </c>
      <c r="BF73" s="297">
        <f t="shared" si="189"/>
        <v>35</v>
      </c>
      <c r="BG73" s="297">
        <f t="shared" si="189"/>
        <v>0</v>
      </c>
      <c r="BH73" s="297">
        <f t="shared" si="189"/>
        <v>0</v>
      </c>
      <c r="BI73" s="297">
        <f t="shared" si="189"/>
        <v>4</v>
      </c>
      <c r="BJ73" s="297">
        <f t="shared" si="189"/>
        <v>0</v>
      </c>
      <c r="BK73" s="297">
        <f t="shared" si="189"/>
        <v>72</v>
      </c>
      <c r="BL73" s="297">
        <f t="shared" si="189"/>
        <v>0</v>
      </c>
      <c r="BM73" s="298"/>
      <c r="BN73" s="298">
        <f t="shared" si="189"/>
        <v>12</v>
      </c>
      <c r="BO73" s="297">
        <f t="shared" si="189"/>
        <v>0</v>
      </c>
      <c r="BP73" s="188">
        <f t="shared" si="189"/>
        <v>0</v>
      </c>
      <c r="BQ73" s="297">
        <f t="shared" si="189"/>
        <v>0</v>
      </c>
      <c r="BR73" s="297">
        <f t="shared" si="189"/>
        <v>0</v>
      </c>
      <c r="BS73" s="297">
        <f t="shared" si="189"/>
        <v>0</v>
      </c>
      <c r="BT73" s="297">
        <f t="shared" si="189"/>
        <v>0</v>
      </c>
      <c r="BU73" s="297">
        <f t="shared" si="189"/>
        <v>0</v>
      </c>
      <c r="BV73" s="297"/>
      <c r="BW73" s="297">
        <f t="shared" si="189"/>
        <v>0</v>
      </c>
      <c r="BX73" s="297">
        <f t="shared" si="189"/>
        <v>0</v>
      </c>
      <c r="BY73" s="298"/>
      <c r="BZ73" s="298">
        <f>BZ74+BZ75+BZ76+BZ77</f>
        <v>0</v>
      </c>
      <c r="CA73" s="297">
        <f t="shared" si="189"/>
        <v>0</v>
      </c>
      <c r="CB73" s="188">
        <f t="shared" si="189"/>
        <v>0</v>
      </c>
      <c r="CC73" s="297">
        <f t="shared" ref="CC73:CL73" si="190">CC74+CC75+CC76+CC77</f>
        <v>0</v>
      </c>
      <c r="CD73" s="297">
        <f t="shared" si="190"/>
        <v>0</v>
      </c>
      <c r="CE73" s="297">
        <f t="shared" si="190"/>
        <v>0</v>
      </c>
      <c r="CF73" s="297">
        <f t="shared" si="190"/>
        <v>0</v>
      </c>
      <c r="CG73" s="297">
        <f t="shared" si="190"/>
        <v>0</v>
      </c>
      <c r="CH73" s="297"/>
      <c r="CI73" s="297">
        <f t="shared" si="190"/>
        <v>0</v>
      </c>
      <c r="CJ73" s="297">
        <f t="shared" si="190"/>
        <v>0</v>
      </c>
      <c r="CK73" s="298"/>
      <c r="CL73" s="299">
        <f t="shared" si="190"/>
        <v>0</v>
      </c>
    </row>
    <row r="74" spans="1:90" ht="39" customHeight="1" x14ac:dyDescent="0.25">
      <c r="A74" s="130" t="s">
        <v>103</v>
      </c>
      <c r="B74" s="126" t="s">
        <v>188</v>
      </c>
      <c r="C74" s="209">
        <v>65</v>
      </c>
      <c r="D74" s="210">
        <v>65</v>
      </c>
      <c r="E74" s="148">
        <v>26</v>
      </c>
      <c r="F74" s="148">
        <v>35</v>
      </c>
      <c r="G74" s="148"/>
      <c r="H74" s="148"/>
      <c r="I74" s="148">
        <v>4</v>
      </c>
      <c r="J74" s="148"/>
      <c r="K74" s="148"/>
      <c r="L74" s="149"/>
      <c r="M74" s="149"/>
      <c r="N74" s="150" t="s">
        <v>57</v>
      </c>
      <c r="O74" s="150"/>
      <c r="P74" s="198"/>
      <c r="Q74" s="296">
        <v>0</v>
      </c>
      <c r="R74" s="296">
        <v>0</v>
      </c>
      <c r="S74" s="198"/>
      <c r="T74" s="198"/>
      <c r="U74" s="198"/>
      <c r="V74" s="198"/>
      <c r="W74" s="198"/>
      <c r="X74" s="198"/>
      <c r="Y74" s="198"/>
      <c r="Z74" s="199"/>
      <c r="AA74" s="200"/>
      <c r="AB74" s="200"/>
      <c r="AC74" s="296">
        <v>0</v>
      </c>
      <c r="AD74" s="296">
        <v>0</v>
      </c>
      <c r="AE74" s="198"/>
      <c r="AF74" s="198"/>
      <c r="AG74" s="198"/>
      <c r="AH74" s="198"/>
      <c r="AI74" s="198"/>
      <c r="AJ74" s="198"/>
      <c r="AK74" s="198"/>
      <c r="AL74" s="199"/>
      <c r="AM74" s="198"/>
      <c r="AN74" s="198"/>
      <c r="AO74" s="200"/>
      <c r="AP74" s="200"/>
      <c r="AQ74" s="296">
        <v>0</v>
      </c>
      <c r="AR74" s="296">
        <v>0</v>
      </c>
      <c r="AS74" s="198"/>
      <c r="AT74" s="198"/>
      <c r="AU74" s="198"/>
      <c r="AV74" s="198"/>
      <c r="AW74" s="198"/>
      <c r="AX74" s="198"/>
      <c r="AY74" s="198"/>
      <c r="AZ74" s="199"/>
      <c r="BA74" s="200"/>
      <c r="BB74" s="200"/>
      <c r="BC74" s="296">
        <f>BE74+BF74+BG74+BH74+BI74+BJ74+BK74+BL74+BN74</f>
        <v>65</v>
      </c>
      <c r="BD74" s="296">
        <f>SUM(BE74:BJ74)</f>
        <v>65</v>
      </c>
      <c r="BE74" s="148">
        <v>26</v>
      </c>
      <c r="BF74" s="148">
        <v>35</v>
      </c>
      <c r="BG74" s="148"/>
      <c r="BH74" s="148"/>
      <c r="BI74" s="148">
        <v>4</v>
      </c>
      <c r="BJ74" s="148"/>
      <c r="BK74" s="148"/>
      <c r="BL74" s="149"/>
      <c r="BM74" s="150" t="s">
        <v>57</v>
      </c>
      <c r="BN74" s="150"/>
      <c r="BO74" s="296">
        <f>BQ74+BR74+BS74+BT74+BU74+BV74+BW74+BX74+BZ74</f>
        <v>0</v>
      </c>
      <c r="BP74" s="296">
        <f>BQ74+BR74+BS74+BT74+BU74+BV74</f>
        <v>0</v>
      </c>
      <c r="BQ74" s="198"/>
      <c r="BR74" s="198"/>
      <c r="BS74" s="198"/>
      <c r="BT74" s="198"/>
      <c r="BU74" s="198"/>
      <c r="BV74" s="198"/>
      <c r="BW74" s="198"/>
      <c r="BX74" s="199"/>
      <c r="BY74" s="200"/>
      <c r="BZ74" s="200"/>
      <c r="CA74" s="296">
        <f>CC74+CD74+CE74+CF74+CG74+CH74+CI74+CJ74+CL74</f>
        <v>0</v>
      </c>
      <c r="CB74" s="296">
        <f>SUM(CC74:CH74)</f>
        <v>0</v>
      </c>
      <c r="CC74" s="198"/>
      <c r="CD74" s="198"/>
      <c r="CE74" s="198"/>
      <c r="CF74" s="198"/>
      <c r="CG74" s="198"/>
      <c r="CH74" s="198"/>
      <c r="CI74" s="198"/>
      <c r="CJ74" s="199"/>
      <c r="CK74" s="200"/>
      <c r="CL74" s="200"/>
    </row>
    <row r="75" spans="1:90" ht="15" x14ac:dyDescent="0.25">
      <c r="A75" s="141" t="s">
        <v>105</v>
      </c>
      <c r="B75" s="62" t="s">
        <v>29</v>
      </c>
      <c r="C75" s="205">
        <v>36</v>
      </c>
      <c r="D75" s="205"/>
      <c r="E75" s="141"/>
      <c r="F75" s="141"/>
      <c r="G75" s="141"/>
      <c r="H75" s="141"/>
      <c r="I75" s="141"/>
      <c r="J75" s="141"/>
      <c r="K75" s="141">
        <v>36</v>
      </c>
      <c r="L75" s="143"/>
      <c r="M75" s="143"/>
      <c r="N75" s="335" t="s">
        <v>57</v>
      </c>
      <c r="O75" s="146"/>
      <c r="P75" s="192"/>
      <c r="Q75" s="264">
        <v>0</v>
      </c>
      <c r="R75" s="264">
        <v>0</v>
      </c>
      <c r="S75" s="192"/>
      <c r="T75" s="192"/>
      <c r="U75" s="192"/>
      <c r="V75" s="192"/>
      <c r="W75" s="192"/>
      <c r="X75" s="192"/>
      <c r="Y75" s="192"/>
      <c r="Z75" s="193"/>
      <c r="AA75" s="194"/>
      <c r="AB75" s="194"/>
      <c r="AC75" s="264">
        <v>0</v>
      </c>
      <c r="AD75" s="264">
        <v>0</v>
      </c>
      <c r="AE75" s="192"/>
      <c r="AF75" s="192"/>
      <c r="AG75" s="192"/>
      <c r="AH75" s="192"/>
      <c r="AI75" s="192"/>
      <c r="AJ75" s="192"/>
      <c r="AK75" s="192"/>
      <c r="AL75" s="193"/>
      <c r="AM75" s="192"/>
      <c r="AN75" s="192"/>
      <c r="AO75" s="194"/>
      <c r="AP75" s="194"/>
      <c r="AQ75" s="264">
        <v>0</v>
      </c>
      <c r="AR75" s="264">
        <v>0</v>
      </c>
      <c r="AS75" s="192"/>
      <c r="AT75" s="192"/>
      <c r="AU75" s="192"/>
      <c r="AV75" s="192"/>
      <c r="AW75" s="192"/>
      <c r="AX75" s="192"/>
      <c r="AY75" s="192"/>
      <c r="AZ75" s="193"/>
      <c r="BA75" s="194"/>
      <c r="BB75" s="194"/>
      <c r="BC75" s="264">
        <f t="shared" ref="BC75:BC79" si="191">BE75+BF75+BG75+BH75+BI75+BJ75+BK75+BL75+BN75</f>
        <v>36</v>
      </c>
      <c r="BD75" s="264">
        <f t="shared" ref="BD75:BD78" si="192">SUM(BE75:BJ75)</f>
        <v>0</v>
      </c>
      <c r="BE75" s="141"/>
      <c r="BF75" s="141"/>
      <c r="BG75" s="141"/>
      <c r="BH75" s="141"/>
      <c r="BI75" s="141"/>
      <c r="BJ75" s="141"/>
      <c r="BK75" s="141">
        <v>36</v>
      </c>
      <c r="BL75" s="143"/>
      <c r="BM75" s="335" t="s">
        <v>57</v>
      </c>
      <c r="BN75" s="146"/>
      <c r="BO75" s="264">
        <f t="shared" ref="BO75:BO79" si="193">BQ75+BR75+BS75+BT75+BU75+BV75+BW75+BX75+BZ75</f>
        <v>0</v>
      </c>
      <c r="BP75" s="264">
        <f t="shared" ref="BP75:BP79" si="194">BQ75+BR75+BS75+BT75+BU75+BV75</f>
        <v>0</v>
      </c>
      <c r="BQ75" s="192"/>
      <c r="BR75" s="192"/>
      <c r="BS75" s="192"/>
      <c r="BT75" s="192"/>
      <c r="BU75" s="192"/>
      <c r="BV75" s="192"/>
      <c r="BW75" s="192"/>
      <c r="BX75" s="193"/>
      <c r="BY75" s="194"/>
      <c r="BZ75" s="194"/>
      <c r="CA75" s="264">
        <f t="shared" ref="CA75:CA77" si="195">CC75+CD75+CE75+CF75+CG75+CH75+CI75+CJ75+CL75</f>
        <v>0</v>
      </c>
      <c r="CB75" s="264">
        <f t="shared" ref="CB75:CB79" si="196">SUM(CC75:CH75)</f>
        <v>0</v>
      </c>
      <c r="CC75" s="192"/>
      <c r="CD75" s="192"/>
      <c r="CE75" s="192"/>
      <c r="CF75" s="192"/>
      <c r="CG75" s="192"/>
      <c r="CH75" s="192"/>
      <c r="CI75" s="192"/>
      <c r="CJ75" s="193"/>
      <c r="CK75" s="194"/>
      <c r="CL75" s="194"/>
    </row>
    <row r="76" spans="1:90" ht="15" x14ac:dyDescent="0.25">
      <c r="A76" s="141" t="s">
        <v>106</v>
      </c>
      <c r="B76" s="62" t="s">
        <v>31</v>
      </c>
      <c r="C76" s="205">
        <v>36</v>
      </c>
      <c r="D76" s="205"/>
      <c r="E76" s="141"/>
      <c r="F76" s="141"/>
      <c r="G76" s="141"/>
      <c r="H76" s="141"/>
      <c r="I76" s="141"/>
      <c r="J76" s="141"/>
      <c r="K76" s="141">
        <v>36</v>
      </c>
      <c r="L76" s="143"/>
      <c r="M76" s="143">
        <v>36</v>
      </c>
      <c r="N76" s="335"/>
      <c r="O76" s="146"/>
      <c r="P76" s="192"/>
      <c r="Q76" s="264">
        <v>0</v>
      </c>
      <c r="R76" s="264">
        <v>0</v>
      </c>
      <c r="S76" s="192"/>
      <c r="T76" s="192"/>
      <c r="U76" s="192"/>
      <c r="V76" s="192"/>
      <c r="W76" s="192"/>
      <c r="X76" s="192"/>
      <c r="Y76" s="192"/>
      <c r="Z76" s="193"/>
      <c r="AA76" s="194"/>
      <c r="AB76" s="194"/>
      <c r="AC76" s="264">
        <v>0</v>
      </c>
      <c r="AD76" s="264">
        <v>0</v>
      </c>
      <c r="AE76" s="192"/>
      <c r="AF76" s="192"/>
      <c r="AG76" s="192"/>
      <c r="AH76" s="192"/>
      <c r="AI76" s="192"/>
      <c r="AJ76" s="192"/>
      <c r="AK76" s="192"/>
      <c r="AL76" s="193"/>
      <c r="AM76" s="192"/>
      <c r="AN76" s="192"/>
      <c r="AO76" s="194"/>
      <c r="AP76" s="194"/>
      <c r="AQ76" s="264">
        <v>0</v>
      </c>
      <c r="AR76" s="264">
        <v>0</v>
      </c>
      <c r="AS76" s="192"/>
      <c r="AT76" s="192"/>
      <c r="AU76" s="192"/>
      <c r="AV76" s="192"/>
      <c r="AW76" s="192"/>
      <c r="AX76" s="192"/>
      <c r="AY76" s="192"/>
      <c r="AZ76" s="193"/>
      <c r="BA76" s="194"/>
      <c r="BB76" s="194"/>
      <c r="BC76" s="264">
        <f t="shared" si="191"/>
        <v>36</v>
      </c>
      <c r="BD76" s="264">
        <f t="shared" si="192"/>
        <v>0</v>
      </c>
      <c r="BE76" s="141"/>
      <c r="BF76" s="141"/>
      <c r="BG76" s="141"/>
      <c r="BH76" s="141"/>
      <c r="BI76" s="141"/>
      <c r="BJ76" s="141"/>
      <c r="BK76" s="141">
        <v>36</v>
      </c>
      <c r="BL76" s="143"/>
      <c r="BM76" s="335"/>
      <c r="BN76" s="146"/>
      <c r="BO76" s="264">
        <f t="shared" si="193"/>
        <v>0</v>
      </c>
      <c r="BP76" s="264">
        <f t="shared" si="194"/>
        <v>0</v>
      </c>
      <c r="BQ76" s="192"/>
      <c r="BR76" s="192"/>
      <c r="BS76" s="192"/>
      <c r="BT76" s="192"/>
      <c r="BU76" s="192"/>
      <c r="BV76" s="192"/>
      <c r="BW76" s="192"/>
      <c r="BX76" s="193"/>
      <c r="BY76" s="194"/>
      <c r="BZ76" s="194"/>
      <c r="CA76" s="264">
        <f t="shared" si="195"/>
        <v>0</v>
      </c>
      <c r="CB76" s="264">
        <f t="shared" si="196"/>
        <v>0</v>
      </c>
      <c r="CC76" s="192"/>
      <c r="CD76" s="192"/>
      <c r="CE76" s="192"/>
      <c r="CF76" s="192"/>
      <c r="CG76" s="192"/>
      <c r="CH76" s="192"/>
      <c r="CI76" s="192"/>
      <c r="CJ76" s="193"/>
      <c r="CK76" s="194"/>
      <c r="CL76" s="194"/>
    </row>
    <row r="77" spans="1:90" ht="23.25" thickBot="1" x14ac:dyDescent="0.3">
      <c r="A77" s="144"/>
      <c r="B77" s="220" t="s">
        <v>187</v>
      </c>
      <c r="C77" s="205">
        <v>12</v>
      </c>
      <c r="D77" s="205"/>
      <c r="E77" s="141"/>
      <c r="F77" s="141"/>
      <c r="G77" s="141"/>
      <c r="H77" s="141"/>
      <c r="I77" s="141"/>
      <c r="J77" s="141"/>
      <c r="K77" s="141"/>
      <c r="L77" s="143"/>
      <c r="M77" s="143"/>
      <c r="N77" s="146"/>
      <c r="O77" s="146">
        <v>12</v>
      </c>
      <c r="P77" s="192"/>
      <c r="Q77" s="264">
        <v>0</v>
      </c>
      <c r="R77" s="264">
        <v>0</v>
      </c>
      <c r="S77" s="192"/>
      <c r="T77" s="192"/>
      <c r="U77" s="192"/>
      <c r="V77" s="192"/>
      <c r="W77" s="192"/>
      <c r="X77" s="192"/>
      <c r="Y77" s="192"/>
      <c r="Z77" s="193"/>
      <c r="AA77" s="194"/>
      <c r="AB77" s="194"/>
      <c r="AC77" s="264">
        <v>0</v>
      </c>
      <c r="AD77" s="264">
        <v>0</v>
      </c>
      <c r="AE77" s="192"/>
      <c r="AF77" s="192"/>
      <c r="AG77" s="192"/>
      <c r="AH77" s="192"/>
      <c r="AI77" s="192"/>
      <c r="AJ77" s="192"/>
      <c r="AK77" s="192"/>
      <c r="AL77" s="193"/>
      <c r="AM77" s="192"/>
      <c r="AN77" s="192"/>
      <c r="AO77" s="194"/>
      <c r="AP77" s="194"/>
      <c r="AQ77" s="264">
        <v>0</v>
      </c>
      <c r="AR77" s="264">
        <v>0</v>
      </c>
      <c r="AS77" s="192"/>
      <c r="AT77" s="192"/>
      <c r="AU77" s="192"/>
      <c r="AV77" s="192"/>
      <c r="AW77" s="192"/>
      <c r="AX77" s="192"/>
      <c r="AY77" s="192"/>
      <c r="AZ77" s="193"/>
      <c r="BA77" s="194"/>
      <c r="BB77" s="194"/>
      <c r="BC77" s="264">
        <f t="shared" si="191"/>
        <v>12</v>
      </c>
      <c r="BD77" s="264">
        <f t="shared" si="192"/>
        <v>0</v>
      </c>
      <c r="BE77" s="141"/>
      <c r="BF77" s="141"/>
      <c r="BG77" s="141"/>
      <c r="BH77" s="141"/>
      <c r="BI77" s="141"/>
      <c r="BJ77" s="141"/>
      <c r="BK77" s="141"/>
      <c r="BL77" s="143"/>
      <c r="BM77" s="146" t="s">
        <v>64</v>
      </c>
      <c r="BN77" s="146">
        <v>12</v>
      </c>
      <c r="BO77" s="264">
        <f t="shared" si="193"/>
        <v>0</v>
      </c>
      <c r="BP77" s="264">
        <f t="shared" si="194"/>
        <v>0</v>
      </c>
      <c r="BQ77" s="192"/>
      <c r="BR77" s="192"/>
      <c r="BS77" s="192"/>
      <c r="BT77" s="192"/>
      <c r="BU77" s="192"/>
      <c r="BV77" s="192"/>
      <c r="BW77" s="192"/>
      <c r="BX77" s="193"/>
      <c r="BY77" s="194"/>
      <c r="BZ77" s="194"/>
      <c r="CA77" s="264">
        <f t="shared" si="195"/>
        <v>0</v>
      </c>
      <c r="CB77" s="264">
        <f t="shared" si="196"/>
        <v>0</v>
      </c>
      <c r="CC77" s="192"/>
      <c r="CD77" s="192"/>
      <c r="CE77" s="192"/>
      <c r="CF77" s="192"/>
      <c r="CG77" s="192"/>
      <c r="CH77" s="192"/>
      <c r="CI77" s="192"/>
      <c r="CJ77" s="193"/>
      <c r="CK77" s="194"/>
      <c r="CL77" s="194"/>
    </row>
    <row r="78" spans="1:90" thickBot="1" x14ac:dyDescent="0.3">
      <c r="A78" s="201" t="s">
        <v>110</v>
      </c>
      <c r="B78" s="231" t="s">
        <v>111</v>
      </c>
      <c r="C78" s="205">
        <v>144</v>
      </c>
      <c r="D78" s="205"/>
      <c r="E78" s="141"/>
      <c r="F78" s="141"/>
      <c r="G78" s="192"/>
      <c r="H78" s="192"/>
      <c r="I78" s="192"/>
      <c r="J78" s="192"/>
      <c r="K78" s="192"/>
      <c r="L78" s="193"/>
      <c r="M78" s="193"/>
      <c r="N78" s="146" t="s">
        <v>57</v>
      </c>
      <c r="O78" s="194"/>
      <c r="P78" s="192"/>
      <c r="Q78" s="264">
        <v>0</v>
      </c>
      <c r="R78" s="264">
        <v>0</v>
      </c>
      <c r="S78" s="192"/>
      <c r="T78" s="192"/>
      <c r="U78" s="192"/>
      <c r="V78" s="192"/>
      <c r="W78" s="192"/>
      <c r="X78" s="192"/>
      <c r="Y78" s="192"/>
      <c r="Z78" s="193"/>
      <c r="AA78" s="194"/>
      <c r="AB78" s="194"/>
      <c r="AC78" s="264">
        <v>0</v>
      </c>
      <c r="AD78" s="264">
        <v>0</v>
      </c>
      <c r="AE78" s="192"/>
      <c r="AF78" s="192"/>
      <c r="AG78" s="192"/>
      <c r="AH78" s="192"/>
      <c r="AI78" s="192"/>
      <c r="AJ78" s="192"/>
      <c r="AK78" s="192"/>
      <c r="AL78" s="193"/>
      <c r="AM78" s="192"/>
      <c r="AN78" s="192"/>
      <c r="AO78" s="194"/>
      <c r="AP78" s="194"/>
      <c r="AQ78" s="264">
        <v>0</v>
      </c>
      <c r="AR78" s="264">
        <v>0</v>
      </c>
      <c r="AS78" s="192"/>
      <c r="AT78" s="192"/>
      <c r="AU78" s="192"/>
      <c r="AV78" s="192"/>
      <c r="AW78" s="192"/>
      <c r="AX78" s="192"/>
      <c r="AY78" s="192"/>
      <c r="AZ78" s="193"/>
      <c r="BA78" s="194"/>
      <c r="BB78" s="194"/>
      <c r="BC78" s="264">
        <f t="shared" si="191"/>
        <v>0</v>
      </c>
      <c r="BD78" s="264">
        <f t="shared" si="192"/>
        <v>0</v>
      </c>
      <c r="BE78" s="141"/>
      <c r="BF78" s="141"/>
      <c r="BG78" s="141"/>
      <c r="BH78" s="141"/>
      <c r="BI78" s="141"/>
      <c r="BJ78" s="141"/>
      <c r="BK78" s="141"/>
      <c r="BL78" s="143"/>
      <c r="BM78" s="146"/>
      <c r="BN78" s="146"/>
      <c r="BO78" s="264">
        <f t="shared" si="193"/>
        <v>0</v>
      </c>
      <c r="BP78" s="264">
        <f t="shared" si="194"/>
        <v>0</v>
      </c>
      <c r="BQ78" s="192"/>
      <c r="BR78" s="192"/>
      <c r="BS78" s="192"/>
      <c r="BT78" s="192"/>
      <c r="BU78" s="192"/>
      <c r="BV78" s="192"/>
      <c r="BW78" s="192"/>
      <c r="BX78" s="193"/>
      <c r="BY78" s="194"/>
      <c r="BZ78" s="194"/>
      <c r="CA78" s="264">
        <v>144</v>
      </c>
      <c r="CB78" s="264">
        <f t="shared" si="196"/>
        <v>0</v>
      </c>
      <c r="CC78" s="192"/>
      <c r="CD78" s="192"/>
      <c r="CE78" s="192"/>
      <c r="CF78" s="192"/>
      <c r="CG78" s="192"/>
      <c r="CH78" s="192"/>
      <c r="CI78" s="192"/>
      <c r="CJ78" s="193"/>
      <c r="CK78" s="194"/>
      <c r="CL78" s="194"/>
    </row>
    <row r="79" spans="1:90" ht="57.75" customHeight="1" thickBot="1" x14ac:dyDescent="0.3">
      <c r="A79" s="201" t="s">
        <v>41</v>
      </c>
      <c r="B79" s="232" t="s">
        <v>186</v>
      </c>
      <c r="C79" s="205">
        <v>216</v>
      </c>
      <c r="D79" s="205"/>
      <c r="E79" s="141"/>
      <c r="F79" s="141"/>
      <c r="G79" s="192"/>
      <c r="H79" s="192"/>
      <c r="I79" s="192"/>
      <c r="J79" s="192"/>
      <c r="K79" s="192"/>
      <c r="L79" s="193"/>
      <c r="M79" s="193"/>
      <c r="N79" s="194"/>
      <c r="O79" s="265">
        <v>216</v>
      </c>
      <c r="P79" s="192">
        <v>216</v>
      </c>
      <c r="Q79" s="264">
        <v>0</v>
      </c>
      <c r="R79" s="264">
        <v>0</v>
      </c>
      <c r="S79" s="192"/>
      <c r="T79" s="192"/>
      <c r="U79" s="192"/>
      <c r="V79" s="192"/>
      <c r="W79" s="192"/>
      <c r="X79" s="192"/>
      <c r="Y79" s="192"/>
      <c r="Z79" s="193"/>
      <c r="AA79" s="194"/>
      <c r="AB79" s="194"/>
      <c r="AC79" s="264">
        <v>0</v>
      </c>
      <c r="AD79" s="264">
        <v>0</v>
      </c>
      <c r="AE79" s="192"/>
      <c r="AF79" s="192"/>
      <c r="AG79" s="192"/>
      <c r="AH79" s="192"/>
      <c r="AI79" s="192"/>
      <c r="AJ79" s="192"/>
      <c r="AK79" s="192"/>
      <c r="AL79" s="193"/>
      <c r="AM79" s="192"/>
      <c r="AN79" s="192"/>
      <c r="AO79" s="194"/>
      <c r="AP79" s="194"/>
      <c r="AQ79" s="264">
        <v>0</v>
      </c>
      <c r="AR79" s="264">
        <v>0</v>
      </c>
      <c r="AS79" s="192"/>
      <c r="AT79" s="192"/>
      <c r="AU79" s="192"/>
      <c r="AV79" s="192"/>
      <c r="AW79" s="192"/>
      <c r="AX79" s="192"/>
      <c r="AY79" s="192"/>
      <c r="AZ79" s="193"/>
      <c r="BA79" s="194"/>
      <c r="BB79" s="194"/>
      <c r="BC79" s="264">
        <f t="shared" si="191"/>
        <v>0</v>
      </c>
      <c r="BD79" s="264">
        <f>SUM(BE79:BJ79)</f>
        <v>0</v>
      </c>
      <c r="BE79" s="192"/>
      <c r="BF79" s="192"/>
      <c r="BG79" s="192"/>
      <c r="BH79" s="192"/>
      <c r="BI79" s="192"/>
      <c r="BJ79" s="192"/>
      <c r="BK79" s="192"/>
      <c r="BL79" s="193"/>
      <c r="BM79" s="194"/>
      <c r="BN79" s="194"/>
      <c r="BO79" s="264">
        <f t="shared" si="193"/>
        <v>0</v>
      </c>
      <c r="BP79" s="264">
        <f t="shared" si="194"/>
        <v>0</v>
      </c>
      <c r="BQ79" s="192"/>
      <c r="BR79" s="192"/>
      <c r="BS79" s="192"/>
      <c r="BT79" s="192"/>
      <c r="BU79" s="192"/>
      <c r="BV79" s="192"/>
      <c r="BW79" s="192"/>
      <c r="BX79" s="193"/>
      <c r="BY79" s="194"/>
      <c r="BZ79" s="194"/>
      <c r="CA79" s="264">
        <v>216</v>
      </c>
      <c r="CB79" s="264">
        <f t="shared" si="196"/>
        <v>0</v>
      </c>
      <c r="CC79" s="192"/>
      <c r="CD79" s="192"/>
      <c r="CE79" s="192"/>
      <c r="CF79" s="192"/>
      <c r="CG79" s="192"/>
      <c r="CH79" s="192"/>
      <c r="CI79" s="192"/>
      <c r="CJ79" s="193"/>
      <c r="CK79" s="194"/>
      <c r="CL79" s="194"/>
    </row>
    <row r="80" spans="1:90" thickBot="1" x14ac:dyDescent="0.3">
      <c r="Q80"/>
      <c r="R80"/>
      <c r="AC80"/>
      <c r="AD80"/>
      <c r="AO80"/>
      <c r="AP80"/>
      <c r="AQ80"/>
      <c r="AR80"/>
      <c r="BC80"/>
      <c r="BD80"/>
      <c r="BO80"/>
      <c r="BP80"/>
      <c r="CA80"/>
      <c r="CB80"/>
    </row>
    <row r="81" ht="15" x14ac:dyDescent="0.25"/>
  </sheetData>
  <mergeCells count="35">
    <mergeCell ref="A1:CL1"/>
    <mergeCell ref="Q2:CL3"/>
    <mergeCell ref="BP5:BZ5"/>
    <mergeCell ref="A2:A6"/>
    <mergeCell ref="B2:B6"/>
    <mergeCell ref="C2:P2"/>
    <mergeCell ref="M3:M6"/>
    <mergeCell ref="E5:J5"/>
    <mergeCell ref="D4:J4"/>
    <mergeCell ref="N3:O5"/>
    <mergeCell ref="C3:C6"/>
    <mergeCell ref="D3:K3"/>
    <mergeCell ref="L3:L6"/>
    <mergeCell ref="D5:D6"/>
    <mergeCell ref="P3:P6"/>
    <mergeCell ref="K4:K6"/>
    <mergeCell ref="CK59:CK60"/>
    <mergeCell ref="CK70:CK71"/>
    <mergeCell ref="N75:N76"/>
    <mergeCell ref="N53:N54"/>
    <mergeCell ref="N59:N60"/>
    <mergeCell ref="N64:N65"/>
    <mergeCell ref="N70:N71"/>
    <mergeCell ref="BY64:BY65"/>
    <mergeCell ref="BM53:BM54"/>
    <mergeCell ref="BM75:BM76"/>
    <mergeCell ref="BD5:BN5"/>
    <mergeCell ref="AR4:BN4"/>
    <mergeCell ref="Q4:AP4"/>
    <mergeCell ref="AD5:AP5"/>
    <mergeCell ref="CA5:CA6"/>
    <mergeCell ref="BP4:CL4"/>
    <mergeCell ref="CB5:CL5"/>
    <mergeCell ref="R5:AB5"/>
    <mergeCell ref="AR5:BB5"/>
  </mergeCells>
  <pageMargins left="0" right="0" top="0" bottom="0" header="0.31496062992125984" footer="0.31496062992125984"/>
  <pageSetup scale="66" fitToWidth="2" fitToHeight="2" orientation="landscape" r:id="rId1"/>
  <colBreaks count="1" manualBreakCount="1">
    <brk id="42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view="pageBreakPreview" zoomScale="80" zoomScaleNormal="106" zoomScaleSheetLayoutView="80" workbookViewId="0">
      <pane xSplit="3" ySplit="7" topLeftCell="D8" activePane="bottomRight" state="frozen"/>
      <selection pane="topRight" activeCell="K1" sqref="K1"/>
      <selection pane="bottomLeft" activeCell="A7" sqref="A7"/>
      <selection pane="bottomRight" activeCell="A9" sqref="A9:L69"/>
    </sheetView>
  </sheetViews>
  <sheetFormatPr defaultRowHeight="15" outlineLevelCol="1" x14ac:dyDescent="0.25"/>
  <cols>
    <col min="1" max="1" width="8" customWidth="1"/>
    <col min="2" max="2" width="21" customWidth="1"/>
    <col min="3" max="5" width="4.5703125" customWidth="1" outlineLevel="1"/>
    <col min="6" max="6" width="12" customWidth="1"/>
    <col min="7" max="7" width="5.85546875" customWidth="1"/>
    <col min="9" max="9" width="4.140625" customWidth="1"/>
    <col min="11" max="11" width="5.42578125" customWidth="1"/>
    <col min="12" max="12" width="8.42578125" customWidth="1"/>
    <col min="13" max="13" width="5.85546875" customWidth="1"/>
    <col min="14" max="14" width="5.7109375" customWidth="1"/>
  </cols>
  <sheetData>
    <row r="1" spans="1:18" ht="5.25" customHeight="1" thickBot="1" x14ac:dyDescent="0.3">
      <c r="A1" s="362" t="s">
        <v>0</v>
      </c>
      <c r="B1" s="366" t="s">
        <v>1</v>
      </c>
      <c r="C1" s="58" t="s">
        <v>2</v>
      </c>
      <c r="D1" s="93"/>
      <c r="E1" s="93"/>
    </row>
    <row r="2" spans="1:18" ht="14.25" customHeight="1" x14ac:dyDescent="0.25">
      <c r="A2" s="363"/>
      <c r="B2" s="367"/>
      <c r="C2" s="370" t="s">
        <v>47</v>
      </c>
      <c r="D2" s="101"/>
      <c r="E2" s="101"/>
      <c r="F2" s="88" t="s">
        <v>137</v>
      </c>
      <c r="G2" s="94"/>
      <c r="H2" s="89"/>
      <c r="I2" s="94"/>
      <c r="J2" s="88" t="s">
        <v>138</v>
      </c>
      <c r="K2" s="94"/>
      <c r="L2" s="89"/>
      <c r="M2" s="95"/>
    </row>
    <row r="3" spans="1:18" ht="14.25" customHeight="1" x14ac:dyDescent="0.25">
      <c r="A3" s="363"/>
      <c r="B3" s="367"/>
      <c r="C3" s="371"/>
      <c r="D3" s="101"/>
      <c r="E3" s="101"/>
      <c r="F3" s="16" t="s">
        <v>142</v>
      </c>
      <c r="G3" s="16"/>
      <c r="H3" s="16" t="s">
        <v>139</v>
      </c>
      <c r="I3" s="16"/>
      <c r="J3" s="16" t="s">
        <v>140</v>
      </c>
      <c r="K3" s="16"/>
      <c r="L3" s="16" t="s">
        <v>141</v>
      </c>
      <c r="M3" s="96"/>
    </row>
    <row r="4" spans="1:18" ht="15" customHeight="1" x14ac:dyDescent="0.25">
      <c r="A4" s="363"/>
      <c r="B4" s="367"/>
      <c r="C4" s="371"/>
      <c r="D4" s="101"/>
      <c r="E4" s="101"/>
      <c r="F4" s="90" t="s">
        <v>143</v>
      </c>
      <c r="G4" s="90"/>
      <c r="H4" s="90" t="s">
        <v>144</v>
      </c>
      <c r="I4" s="90"/>
      <c r="J4" s="90" t="s">
        <v>143</v>
      </c>
      <c r="K4" s="90"/>
      <c r="L4" s="90" t="s">
        <v>144</v>
      </c>
      <c r="M4" s="97"/>
      <c r="N4" s="92" t="s">
        <v>146</v>
      </c>
      <c r="R4" t="s">
        <v>147</v>
      </c>
    </row>
    <row r="5" spans="1:18" ht="32.25" customHeight="1" x14ac:dyDescent="0.25">
      <c r="A5" s="364"/>
      <c r="B5" s="368"/>
      <c r="C5" s="371"/>
      <c r="D5" s="101"/>
      <c r="E5" s="101"/>
      <c r="F5" s="91"/>
      <c r="G5" s="91"/>
      <c r="H5" s="91" t="s">
        <v>151</v>
      </c>
      <c r="I5" s="91"/>
      <c r="J5" s="91" t="s">
        <v>152</v>
      </c>
      <c r="K5" s="91"/>
      <c r="L5" s="91" t="s">
        <v>145</v>
      </c>
      <c r="M5" s="98"/>
      <c r="R5" t="s">
        <v>148</v>
      </c>
    </row>
    <row r="6" spans="1:18" ht="15.75" customHeight="1" x14ac:dyDescent="0.25">
      <c r="A6" s="364"/>
      <c r="B6" s="368"/>
      <c r="C6" s="371"/>
      <c r="D6" s="101"/>
      <c r="E6" s="101"/>
      <c r="F6" s="90"/>
      <c r="G6" s="90"/>
      <c r="H6" s="90"/>
      <c r="I6" s="90"/>
      <c r="J6" s="90"/>
      <c r="K6" s="90"/>
      <c r="L6" s="90" t="s">
        <v>153</v>
      </c>
      <c r="M6" s="99"/>
      <c r="R6" t="s">
        <v>149</v>
      </c>
    </row>
    <row r="7" spans="1:18" ht="48.75" customHeight="1" thickBot="1" x14ac:dyDescent="0.3">
      <c r="A7" s="365"/>
      <c r="B7" s="369"/>
      <c r="C7" s="372"/>
      <c r="D7" s="101"/>
      <c r="E7" s="101"/>
      <c r="F7" s="16">
        <v>17</v>
      </c>
      <c r="G7" s="16"/>
      <c r="H7" s="16">
        <v>19</v>
      </c>
      <c r="I7" s="16"/>
      <c r="J7" s="16">
        <v>15</v>
      </c>
      <c r="K7" s="16"/>
      <c r="L7" s="16">
        <v>7</v>
      </c>
      <c r="M7" s="96"/>
      <c r="N7">
        <f>SUM(F7:L7)</f>
        <v>58</v>
      </c>
      <c r="R7" t="s">
        <v>150</v>
      </c>
    </row>
    <row r="8" spans="1:18" ht="12.75" customHeight="1" thickBot="1" x14ac:dyDescent="0.3">
      <c r="A8" s="14"/>
      <c r="B8" s="15" t="s">
        <v>56</v>
      </c>
      <c r="C8" s="59"/>
      <c r="D8" s="101"/>
      <c r="E8" s="101"/>
      <c r="F8">
        <v>612</v>
      </c>
      <c r="H8">
        <v>864</v>
      </c>
      <c r="J8">
        <v>612</v>
      </c>
      <c r="L8">
        <v>504</v>
      </c>
      <c r="N8">
        <f>SUM(F8:L8)</f>
        <v>2592</v>
      </c>
    </row>
    <row r="9" spans="1:18" ht="14.25" customHeight="1" thickBot="1" x14ac:dyDescent="0.3">
      <c r="A9" s="56"/>
      <c r="B9" s="57" t="s">
        <v>115</v>
      </c>
      <c r="C9" s="76">
        <f>C10+C17+C21+C40+C69+C36+C39</f>
        <v>2952</v>
      </c>
      <c r="D9" s="76"/>
      <c r="E9" s="104"/>
      <c r="F9" s="54">
        <f t="shared" ref="F9:L9" si="0">F10+F17+F21+F40+F69+F36+F39</f>
        <v>612</v>
      </c>
      <c r="G9" s="76" t="s">
        <v>154</v>
      </c>
      <c r="H9" s="76">
        <f t="shared" si="0"/>
        <v>864</v>
      </c>
      <c r="I9" s="107" t="s">
        <v>154</v>
      </c>
      <c r="J9" s="54">
        <f t="shared" si="0"/>
        <v>612</v>
      </c>
      <c r="K9" s="76" t="s">
        <v>154</v>
      </c>
      <c r="L9" s="76">
        <f t="shared" si="0"/>
        <v>864</v>
      </c>
      <c r="M9" s="76" t="s">
        <v>154</v>
      </c>
      <c r="N9" s="118">
        <f>SUM(F9:L9)</f>
        <v>2952</v>
      </c>
    </row>
    <row r="10" spans="1:18" ht="33.75" x14ac:dyDescent="0.25">
      <c r="A10" s="22" t="s">
        <v>65</v>
      </c>
      <c r="B10" s="23" t="s">
        <v>66</v>
      </c>
      <c r="C10" s="17">
        <f>C11+C12+C13+C14+C15+C16</f>
        <v>438</v>
      </c>
      <c r="D10" s="17"/>
      <c r="E10" s="17" t="s">
        <v>165</v>
      </c>
      <c r="F10" s="17">
        <f t="shared" ref="F10:L10" si="1">F11+F12+F13+F14+F15+F16</f>
        <v>144</v>
      </c>
      <c r="G10" s="17"/>
      <c r="H10" s="17">
        <f t="shared" si="1"/>
        <v>138</v>
      </c>
      <c r="I10" s="9"/>
      <c r="J10" s="17">
        <f t="shared" si="1"/>
        <v>110</v>
      </c>
      <c r="K10" s="17"/>
      <c r="L10" s="17">
        <f t="shared" si="1"/>
        <v>46</v>
      </c>
      <c r="M10" s="20"/>
      <c r="N10" s="111">
        <f t="shared" ref="N10:N69" si="2">SUM(F10:L10)</f>
        <v>438</v>
      </c>
    </row>
    <row r="11" spans="1:18" x14ac:dyDescent="0.25">
      <c r="A11" s="1" t="s">
        <v>67</v>
      </c>
      <c r="B11" s="1" t="s">
        <v>68</v>
      </c>
      <c r="C11" s="55">
        <v>48</v>
      </c>
      <c r="D11" s="55"/>
      <c r="E11" s="105"/>
      <c r="F11" s="108"/>
      <c r="G11" s="16"/>
      <c r="H11" s="16">
        <v>48</v>
      </c>
      <c r="I11" s="109"/>
      <c r="J11" s="108"/>
      <c r="K11" s="16"/>
      <c r="L11" s="16"/>
      <c r="M11" s="16"/>
      <c r="N11" s="111">
        <f t="shared" si="2"/>
        <v>48</v>
      </c>
    </row>
    <row r="12" spans="1:18" x14ac:dyDescent="0.25">
      <c r="A12" s="1" t="s">
        <v>69</v>
      </c>
      <c r="B12" s="1" t="s">
        <v>13</v>
      </c>
      <c r="C12" s="55">
        <v>48</v>
      </c>
      <c r="D12" s="55"/>
      <c r="E12" s="105"/>
      <c r="F12" s="108">
        <v>48</v>
      </c>
      <c r="G12" s="16" t="s">
        <v>155</v>
      </c>
      <c r="H12" s="16"/>
      <c r="I12" s="109"/>
      <c r="J12" s="108"/>
      <c r="K12" s="16"/>
      <c r="L12" s="16"/>
      <c r="M12" s="16"/>
      <c r="N12" s="111">
        <f t="shared" si="2"/>
        <v>48</v>
      </c>
    </row>
    <row r="13" spans="1:18" ht="33.75" x14ac:dyDescent="0.25">
      <c r="A13" s="1" t="s">
        <v>121</v>
      </c>
      <c r="B13" s="1" t="s">
        <v>122</v>
      </c>
      <c r="C13" s="55">
        <v>118</v>
      </c>
      <c r="D13" s="55"/>
      <c r="E13" s="105">
        <v>6</v>
      </c>
      <c r="F13" s="108">
        <v>48</v>
      </c>
      <c r="G13" s="16"/>
      <c r="H13" s="16">
        <v>36</v>
      </c>
      <c r="I13" s="109"/>
      <c r="J13" s="108">
        <v>34</v>
      </c>
      <c r="K13" s="16" t="s">
        <v>64</v>
      </c>
      <c r="L13" s="16"/>
      <c r="M13" s="16"/>
      <c r="N13" s="111">
        <f t="shared" si="2"/>
        <v>118</v>
      </c>
    </row>
    <row r="14" spans="1:18" x14ac:dyDescent="0.25">
      <c r="A14" s="1" t="s">
        <v>70</v>
      </c>
      <c r="B14" s="1" t="s">
        <v>14</v>
      </c>
      <c r="C14" s="55">
        <v>160</v>
      </c>
      <c r="D14" s="55"/>
      <c r="E14" s="105">
        <v>8</v>
      </c>
      <c r="F14" s="108">
        <v>48</v>
      </c>
      <c r="G14" s="16" t="s">
        <v>123</v>
      </c>
      <c r="H14" s="16">
        <v>54</v>
      </c>
      <c r="I14" s="109" t="s">
        <v>57</v>
      </c>
      <c r="J14" s="108">
        <v>44</v>
      </c>
      <c r="K14" s="16"/>
      <c r="L14" s="16">
        <v>14</v>
      </c>
      <c r="M14" s="16" t="s">
        <v>57</v>
      </c>
      <c r="N14" s="111">
        <f t="shared" si="2"/>
        <v>160</v>
      </c>
    </row>
    <row r="15" spans="1:18" x14ac:dyDescent="0.25">
      <c r="A15" s="1" t="s">
        <v>71</v>
      </c>
      <c r="B15" s="1" t="s">
        <v>72</v>
      </c>
      <c r="C15" s="55">
        <v>32</v>
      </c>
      <c r="D15" s="55"/>
      <c r="E15" s="105"/>
      <c r="F15" s="108"/>
      <c r="G15" s="16"/>
      <c r="H15" s="16"/>
      <c r="I15" s="109"/>
      <c r="J15" s="108"/>
      <c r="K15" s="16"/>
      <c r="L15" s="16">
        <v>32</v>
      </c>
      <c r="M15" s="16" t="s">
        <v>123</v>
      </c>
      <c r="N15" s="111">
        <f t="shared" si="2"/>
        <v>32</v>
      </c>
    </row>
    <row r="16" spans="1:18" ht="28.5" customHeight="1" x14ac:dyDescent="0.25">
      <c r="A16" s="1" t="s">
        <v>126</v>
      </c>
      <c r="B16" s="29" t="s">
        <v>127</v>
      </c>
      <c r="C16" s="55">
        <v>32</v>
      </c>
      <c r="D16" s="55"/>
      <c r="E16" s="105"/>
      <c r="F16" s="108"/>
      <c r="G16" s="16"/>
      <c r="H16" s="16"/>
      <c r="I16" s="109"/>
      <c r="J16" s="108">
        <v>32</v>
      </c>
      <c r="K16" s="16" t="s">
        <v>123</v>
      </c>
      <c r="L16" s="16"/>
      <c r="M16" s="16"/>
      <c r="N16" s="111">
        <f t="shared" si="2"/>
        <v>32</v>
      </c>
    </row>
    <row r="17" spans="1:14" ht="21" x14ac:dyDescent="0.25">
      <c r="A17" s="24" t="s">
        <v>73</v>
      </c>
      <c r="B17" s="24" t="s">
        <v>74</v>
      </c>
      <c r="C17" s="55">
        <f>C18+C19</f>
        <v>108</v>
      </c>
      <c r="D17" s="55"/>
      <c r="E17" s="105"/>
      <c r="F17" s="110">
        <f t="shared" ref="F17:L17" si="3">F18+F19</f>
        <v>72</v>
      </c>
      <c r="G17" s="55"/>
      <c r="H17" s="55">
        <f t="shared" si="3"/>
        <v>0</v>
      </c>
      <c r="I17" s="111"/>
      <c r="J17" s="110">
        <f t="shared" si="3"/>
        <v>36</v>
      </c>
      <c r="K17" s="55"/>
      <c r="L17" s="55">
        <f t="shared" si="3"/>
        <v>0</v>
      </c>
      <c r="M17" s="55"/>
      <c r="N17" s="111">
        <f t="shared" si="2"/>
        <v>108</v>
      </c>
    </row>
    <row r="18" spans="1:14" ht="12.75" customHeight="1" x14ac:dyDescent="0.25">
      <c r="A18" s="33" t="s">
        <v>75</v>
      </c>
      <c r="B18" s="33" t="s">
        <v>43</v>
      </c>
      <c r="C18" s="77">
        <v>72</v>
      </c>
      <c r="D18" s="102"/>
      <c r="E18" s="102"/>
      <c r="F18" s="108">
        <v>72</v>
      </c>
      <c r="G18" s="16" t="s">
        <v>156</v>
      </c>
      <c r="H18" s="16"/>
      <c r="I18" s="109"/>
      <c r="J18" s="108"/>
      <c r="K18" s="16"/>
      <c r="L18" s="16"/>
      <c r="M18" s="16"/>
      <c r="N18" s="111">
        <f t="shared" si="2"/>
        <v>72</v>
      </c>
    </row>
    <row r="19" spans="1:14" ht="12.75" customHeight="1" x14ac:dyDescent="0.25">
      <c r="A19" s="34" t="s">
        <v>76</v>
      </c>
      <c r="B19" s="33" t="s">
        <v>77</v>
      </c>
      <c r="C19" s="77">
        <v>36</v>
      </c>
      <c r="D19" s="102"/>
      <c r="E19" s="102"/>
      <c r="F19" s="108"/>
      <c r="G19" s="16"/>
      <c r="H19" s="16"/>
      <c r="I19" s="109"/>
      <c r="J19" s="108">
        <v>36</v>
      </c>
      <c r="K19" s="16" t="s">
        <v>57</v>
      </c>
      <c r="L19" s="16"/>
      <c r="M19" s="16"/>
      <c r="N19" s="111">
        <f t="shared" si="2"/>
        <v>36</v>
      </c>
    </row>
    <row r="20" spans="1:14" ht="12.75" customHeight="1" x14ac:dyDescent="0.25">
      <c r="A20" s="27"/>
      <c r="B20" s="26"/>
      <c r="C20" s="44"/>
      <c r="D20" s="100"/>
      <c r="E20" s="100"/>
      <c r="F20" s="108"/>
      <c r="G20" s="16"/>
      <c r="H20" s="16"/>
      <c r="I20" s="109"/>
      <c r="J20" s="108"/>
      <c r="K20" s="16"/>
      <c r="L20" s="16"/>
      <c r="M20" s="16"/>
      <c r="N20" s="111">
        <f t="shared" si="2"/>
        <v>0</v>
      </c>
    </row>
    <row r="21" spans="1:14" ht="12.75" customHeight="1" x14ac:dyDescent="0.25">
      <c r="A21" s="27" t="s">
        <v>78</v>
      </c>
      <c r="B21" s="25" t="s">
        <v>79</v>
      </c>
      <c r="C21" s="44">
        <f>C22+C23+C24+C25+C26+C27+C28+C29+C30+C31+C32+C33+C34</f>
        <v>755</v>
      </c>
      <c r="D21" s="44"/>
      <c r="E21" s="44"/>
      <c r="F21" s="44">
        <f t="shared" ref="F21:L21" si="4">F22+F23+F24+F25+F26+F27+F28+F29+F30+F31+F32+F33+F34</f>
        <v>296</v>
      </c>
      <c r="G21" s="44"/>
      <c r="H21" s="44">
        <f t="shared" si="4"/>
        <v>277</v>
      </c>
      <c r="I21" s="8"/>
      <c r="J21" s="44">
        <f t="shared" si="4"/>
        <v>114</v>
      </c>
      <c r="K21" s="44"/>
      <c r="L21" s="44">
        <f t="shared" si="4"/>
        <v>68</v>
      </c>
      <c r="M21" s="100"/>
      <c r="N21" s="111">
        <f t="shared" si="2"/>
        <v>755</v>
      </c>
    </row>
    <row r="22" spans="1:14" ht="22.5" customHeight="1" x14ac:dyDescent="0.25">
      <c r="A22" s="28" t="s">
        <v>16</v>
      </c>
      <c r="B22" s="62" t="s">
        <v>80</v>
      </c>
      <c r="C22" s="78">
        <v>90</v>
      </c>
      <c r="D22" s="78"/>
      <c r="E22" s="83"/>
      <c r="F22" s="108">
        <v>50</v>
      </c>
      <c r="G22" s="16"/>
      <c r="H22" s="16">
        <v>40</v>
      </c>
      <c r="I22" s="109" t="s">
        <v>64</v>
      </c>
      <c r="J22" s="108"/>
      <c r="K22" s="16"/>
      <c r="L22" s="16"/>
      <c r="M22" s="16"/>
      <c r="N22" s="111">
        <f t="shared" si="2"/>
        <v>90</v>
      </c>
    </row>
    <row r="23" spans="1:14" ht="11.25" customHeight="1" x14ac:dyDescent="0.25">
      <c r="A23" s="28" t="s">
        <v>17</v>
      </c>
      <c r="B23" s="62" t="s">
        <v>81</v>
      </c>
      <c r="C23" s="77">
        <v>62</v>
      </c>
      <c r="D23" s="102"/>
      <c r="E23" s="102"/>
      <c r="F23" s="108">
        <v>62</v>
      </c>
      <c r="G23" s="16" t="s">
        <v>64</v>
      </c>
      <c r="H23" s="16"/>
      <c r="I23" s="109"/>
      <c r="J23" s="108"/>
      <c r="K23" s="16"/>
      <c r="L23" s="16"/>
      <c r="M23" s="16"/>
      <c r="N23" s="111">
        <f t="shared" si="2"/>
        <v>62</v>
      </c>
    </row>
    <row r="24" spans="1:14" ht="24.75" customHeight="1" x14ac:dyDescent="0.25">
      <c r="A24" s="28" t="s">
        <v>18</v>
      </c>
      <c r="B24" s="63" t="s">
        <v>82</v>
      </c>
      <c r="C24" s="77">
        <v>72</v>
      </c>
      <c r="D24" s="102"/>
      <c r="E24" s="102"/>
      <c r="F24" s="108"/>
      <c r="G24" s="16"/>
      <c r="H24" s="16">
        <v>72</v>
      </c>
      <c r="I24" s="109" t="s">
        <v>64</v>
      </c>
      <c r="J24" s="108"/>
      <c r="K24" s="16"/>
      <c r="L24" s="16"/>
      <c r="M24" s="16"/>
      <c r="N24" s="111">
        <f t="shared" si="2"/>
        <v>72</v>
      </c>
    </row>
    <row r="25" spans="1:14" ht="11.25" customHeight="1" x14ac:dyDescent="0.25">
      <c r="A25" s="28" t="s">
        <v>19</v>
      </c>
      <c r="B25" s="63" t="s">
        <v>83</v>
      </c>
      <c r="C25" s="77">
        <v>85</v>
      </c>
      <c r="D25" s="102"/>
      <c r="E25" s="102"/>
      <c r="F25" s="108">
        <v>85</v>
      </c>
      <c r="G25" s="16" t="s">
        <v>64</v>
      </c>
      <c r="H25" s="16"/>
      <c r="I25" s="109"/>
      <c r="J25" s="108"/>
      <c r="K25" s="16"/>
      <c r="L25" s="16"/>
      <c r="M25" s="16"/>
      <c r="N25" s="111">
        <f t="shared" si="2"/>
        <v>85</v>
      </c>
    </row>
    <row r="26" spans="1:14" ht="9.75" customHeight="1" x14ac:dyDescent="0.25">
      <c r="A26" s="30" t="s">
        <v>20</v>
      </c>
      <c r="B26" s="64" t="s">
        <v>84</v>
      </c>
      <c r="C26" s="79">
        <v>54</v>
      </c>
      <c r="D26" s="69"/>
      <c r="E26" s="69"/>
      <c r="F26" s="108"/>
      <c r="G26" s="16"/>
      <c r="H26" s="16"/>
      <c r="I26" s="109"/>
      <c r="J26" s="108"/>
      <c r="K26" s="16"/>
      <c r="L26" s="16">
        <v>54</v>
      </c>
      <c r="M26" s="16" t="s">
        <v>64</v>
      </c>
      <c r="N26" s="111">
        <f t="shared" si="2"/>
        <v>54</v>
      </c>
    </row>
    <row r="27" spans="1:14" ht="12" customHeight="1" x14ac:dyDescent="0.25">
      <c r="A27" s="28" t="s">
        <v>21</v>
      </c>
      <c r="B27" s="62" t="s">
        <v>85</v>
      </c>
      <c r="C27" s="80">
        <v>32</v>
      </c>
      <c r="D27" s="83"/>
      <c r="E27" s="83"/>
      <c r="F27" s="108"/>
      <c r="G27" s="16"/>
      <c r="H27" s="16">
        <v>32</v>
      </c>
      <c r="I27" s="109" t="s">
        <v>123</v>
      </c>
      <c r="J27" s="108"/>
      <c r="K27" s="16"/>
      <c r="L27" s="16"/>
      <c r="M27" s="16"/>
      <c r="N27" s="111">
        <f t="shared" si="2"/>
        <v>32</v>
      </c>
    </row>
    <row r="28" spans="1:14" ht="24" customHeight="1" x14ac:dyDescent="0.25">
      <c r="A28" s="28" t="s">
        <v>22</v>
      </c>
      <c r="B28" s="65" t="s">
        <v>86</v>
      </c>
      <c r="C28" s="77">
        <v>38</v>
      </c>
      <c r="D28" s="102"/>
      <c r="E28" s="102"/>
      <c r="F28" s="108"/>
      <c r="G28" s="16"/>
      <c r="H28" s="16"/>
      <c r="I28" s="109"/>
      <c r="J28" s="108">
        <v>38</v>
      </c>
      <c r="K28" s="16" t="s">
        <v>57</v>
      </c>
      <c r="L28" s="16"/>
      <c r="M28" s="16"/>
      <c r="N28" s="111">
        <f t="shared" si="2"/>
        <v>38</v>
      </c>
    </row>
    <row r="29" spans="1:14" ht="60.75" customHeight="1" x14ac:dyDescent="0.25">
      <c r="A29" s="28" t="s">
        <v>24</v>
      </c>
      <c r="B29" s="65" t="s">
        <v>128</v>
      </c>
      <c r="C29" s="77">
        <v>50</v>
      </c>
      <c r="D29" s="102"/>
      <c r="E29" s="102"/>
      <c r="F29" s="108"/>
      <c r="G29" s="16"/>
      <c r="H29" s="16">
        <v>50</v>
      </c>
      <c r="I29" s="109" t="s">
        <v>64</v>
      </c>
      <c r="J29" s="108"/>
      <c r="K29" s="16"/>
      <c r="L29" s="16"/>
      <c r="M29" s="16"/>
      <c r="N29" s="111">
        <f t="shared" si="2"/>
        <v>50</v>
      </c>
    </row>
    <row r="30" spans="1:14" ht="12" customHeight="1" x14ac:dyDescent="0.25">
      <c r="A30" s="32" t="s">
        <v>44</v>
      </c>
      <c r="B30" s="65" t="s">
        <v>23</v>
      </c>
      <c r="C30" s="79">
        <v>68</v>
      </c>
      <c r="D30" s="69"/>
      <c r="E30" s="69"/>
      <c r="F30" s="108">
        <v>35</v>
      </c>
      <c r="G30" s="16"/>
      <c r="H30" s="16">
        <v>33</v>
      </c>
      <c r="I30" s="109" t="s">
        <v>57</v>
      </c>
      <c r="J30" s="108"/>
      <c r="K30" s="16"/>
      <c r="L30" s="16"/>
      <c r="M30" s="16"/>
      <c r="N30" s="111">
        <f t="shared" si="2"/>
        <v>68</v>
      </c>
    </row>
    <row r="31" spans="1:14" ht="12" customHeight="1" x14ac:dyDescent="0.25">
      <c r="A31" s="32" t="s">
        <v>129</v>
      </c>
      <c r="B31" s="68" t="s">
        <v>130</v>
      </c>
      <c r="C31" s="78">
        <v>90</v>
      </c>
      <c r="D31" s="78"/>
      <c r="E31" s="83"/>
      <c r="F31" s="108"/>
      <c r="G31" s="16"/>
      <c r="H31" s="16"/>
      <c r="I31" s="109"/>
      <c r="J31" s="108">
        <v>76</v>
      </c>
      <c r="K31" s="16"/>
      <c r="L31" s="16">
        <v>14</v>
      </c>
      <c r="M31" s="16" t="s">
        <v>64</v>
      </c>
      <c r="N31" s="111">
        <f t="shared" si="2"/>
        <v>90</v>
      </c>
    </row>
    <row r="32" spans="1:14" ht="12" customHeight="1" x14ac:dyDescent="0.25">
      <c r="A32" s="32" t="s">
        <v>131</v>
      </c>
      <c r="B32" s="31" t="s">
        <v>132</v>
      </c>
      <c r="C32" s="78">
        <v>32</v>
      </c>
      <c r="D32" s="78"/>
      <c r="E32" s="83"/>
      <c r="F32" s="108">
        <v>32</v>
      </c>
      <c r="G32" s="16" t="s">
        <v>157</v>
      </c>
      <c r="H32" s="16"/>
      <c r="I32" s="109"/>
      <c r="J32" s="108"/>
      <c r="K32" s="16"/>
      <c r="L32" s="16"/>
      <c r="M32" s="16"/>
      <c r="N32" s="111">
        <f t="shared" si="2"/>
        <v>32</v>
      </c>
    </row>
    <row r="33" spans="1:14" ht="24.75" customHeight="1" x14ac:dyDescent="0.25">
      <c r="A33" s="29" t="s">
        <v>133</v>
      </c>
      <c r="B33" s="31" t="s">
        <v>134</v>
      </c>
      <c r="C33" s="78">
        <v>32</v>
      </c>
      <c r="D33" s="78"/>
      <c r="E33" s="83"/>
      <c r="F33" s="108">
        <v>32</v>
      </c>
      <c r="G33" s="16" t="s">
        <v>158</v>
      </c>
      <c r="H33" s="16"/>
      <c r="I33" s="109"/>
      <c r="J33" s="108"/>
      <c r="K33" s="16"/>
      <c r="L33" s="16"/>
      <c r="M33" s="16"/>
      <c r="N33" s="111">
        <f t="shared" si="2"/>
        <v>32</v>
      </c>
    </row>
    <row r="34" spans="1:14" ht="24.75" customHeight="1" x14ac:dyDescent="0.25">
      <c r="A34" s="70" t="s">
        <v>135</v>
      </c>
      <c r="B34" s="71" t="s">
        <v>136</v>
      </c>
      <c r="C34" s="78">
        <v>50</v>
      </c>
      <c r="D34" s="78"/>
      <c r="E34" s="83"/>
      <c r="F34" s="108"/>
      <c r="G34" s="16"/>
      <c r="H34" s="16">
        <v>50</v>
      </c>
      <c r="I34" s="109" t="s">
        <v>57</v>
      </c>
      <c r="J34" s="108"/>
      <c r="K34" s="16"/>
      <c r="L34" s="16"/>
      <c r="M34" s="16"/>
      <c r="N34" s="111">
        <f t="shared" si="2"/>
        <v>50</v>
      </c>
    </row>
    <row r="35" spans="1:14" ht="24.75" customHeight="1" x14ac:dyDescent="0.25">
      <c r="A35" s="29"/>
      <c r="B35" s="31"/>
      <c r="C35" s="78"/>
      <c r="D35" s="78"/>
      <c r="E35" s="83"/>
      <c r="F35" s="108"/>
      <c r="G35" s="16"/>
      <c r="H35" s="16"/>
      <c r="I35" s="109"/>
      <c r="J35" s="108"/>
      <c r="K35" s="16"/>
      <c r="L35" s="16"/>
      <c r="M35" s="16"/>
      <c r="N35" s="111">
        <f t="shared" si="2"/>
        <v>0</v>
      </c>
    </row>
    <row r="36" spans="1:14" ht="21.75" customHeight="1" x14ac:dyDescent="0.25">
      <c r="A36" s="72" t="s">
        <v>107</v>
      </c>
      <c r="B36" s="73" t="s">
        <v>116</v>
      </c>
      <c r="C36" s="78">
        <f>C37+C38</f>
        <v>64</v>
      </c>
      <c r="D36" s="78"/>
      <c r="E36" s="83"/>
      <c r="F36" s="80">
        <f t="shared" ref="F36:L36" si="5">F37+F38</f>
        <v>0</v>
      </c>
      <c r="G36" s="78"/>
      <c r="H36" s="78">
        <f t="shared" si="5"/>
        <v>32</v>
      </c>
      <c r="I36" s="112"/>
      <c r="J36" s="80">
        <f t="shared" si="5"/>
        <v>32</v>
      </c>
      <c r="K36" s="78"/>
      <c r="L36" s="78">
        <f t="shared" si="5"/>
        <v>0</v>
      </c>
      <c r="M36" s="78"/>
      <c r="N36" s="111">
        <f t="shared" si="2"/>
        <v>64</v>
      </c>
    </row>
    <row r="37" spans="1:14" ht="24" customHeight="1" x14ac:dyDescent="0.25">
      <c r="A37" s="3" t="s">
        <v>108</v>
      </c>
      <c r="B37" s="66" t="s">
        <v>124</v>
      </c>
      <c r="C37" s="80">
        <v>32</v>
      </c>
      <c r="D37" s="83"/>
      <c r="E37" s="83"/>
      <c r="F37" s="108"/>
      <c r="G37" s="16"/>
      <c r="H37" s="16">
        <v>32</v>
      </c>
      <c r="I37" s="109" t="s">
        <v>123</v>
      </c>
      <c r="J37" s="108"/>
      <c r="K37" s="16"/>
      <c r="L37" s="16"/>
      <c r="M37" s="16"/>
      <c r="N37" s="111">
        <f t="shared" si="2"/>
        <v>32</v>
      </c>
    </row>
    <row r="38" spans="1:14" ht="24" customHeight="1" x14ac:dyDescent="0.25">
      <c r="A38" s="18" t="s">
        <v>109</v>
      </c>
      <c r="B38" s="67" t="s">
        <v>125</v>
      </c>
      <c r="C38" s="81">
        <v>32</v>
      </c>
      <c r="D38" s="103"/>
      <c r="E38" s="103"/>
      <c r="F38" s="108"/>
      <c r="G38" s="16"/>
      <c r="H38" s="16"/>
      <c r="I38" s="109"/>
      <c r="J38" s="108">
        <v>32</v>
      </c>
      <c r="K38" s="16" t="s">
        <v>57</v>
      </c>
      <c r="L38" s="16"/>
      <c r="M38" s="16"/>
      <c r="N38" s="111">
        <f t="shared" si="2"/>
        <v>32</v>
      </c>
    </row>
    <row r="39" spans="1:14" ht="24" customHeight="1" thickBot="1" x14ac:dyDescent="0.3">
      <c r="A39" s="1"/>
      <c r="B39" s="66"/>
      <c r="C39" s="82"/>
      <c r="D39" s="103"/>
      <c r="E39" s="103"/>
      <c r="F39" s="108"/>
      <c r="G39" s="16"/>
      <c r="H39" s="16"/>
      <c r="I39" s="109"/>
      <c r="J39" s="108"/>
      <c r="K39" s="16"/>
      <c r="L39" s="16"/>
      <c r="M39" s="16"/>
      <c r="N39" s="111">
        <f t="shared" si="2"/>
        <v>0</v>
      </c>
    </row>
    <row r="40" spans="1:14" ht="12.75" customHeight="1" thickBot="1" x14ac:dyDescent="0.3">
      <c r="A40" s="60" t="s">
        <v>25</v>
      </c>
      <c r="B40" s="61" t="s">
        <v>87</v>
      </c>
      <c r="C40" s="37">
        <f>C41+C46+C52+C57+C63+C68</f>
        <v>1371</v>
      </c>
      <c r="D40" s="37"/>
      <c r="E40" s="37"/>
      <c r="F40" s="37">
        <f t="shared" ref="F40:L40" si="6">F41+F46+F52+F57+F63+F68</f>
        <v>100</v>
      </c>
      <c r="G40" s="37"/>
      <c r="H40" s="37">
        <f t="shared" si="6"/>
        <v>417</v>
      </c>
      <c r="I40" s="21"/>
      <c r="J40" s="37">
        <f t="shared" si="6"/>
        <v>320</v>
      </c>
      <c r="K40" s="37"/>
      <c r="L40" s="37">
        <f t="shared" si="6"/>
        <v>534</v>
      </c>
      <c r="M40" s="20"/>
      <c r="N40" s="111">
        <f t="shared" si="2"/>
        <v>1371</v>
      </c>
    </row>
    <row r="41" spans="1:14" ht="38.25" customHeight="1" x14ac:dyDescent="0.25">
      <c r="A41" s="35" t="s">
        <v>26</v>
      </c>
      <c r="B41" s="36" t="s">
        <v>88</v>
      </c>
      <c r="C41" s="43">
        <f>C42+C43+C44+C45</f>
        <v>264</v>
      </c>
      <c r="D41" s="43"/>
      <c r="E41" s="43"/>
      <c r="F41" s="43">
        <f t="shared" ref="F41:L41" si="7">F42+F43+F44+F45</f>
        <v>100</v>
      </c>
      <c r="G41" s="43"/>
      <c r="H41" s="43">
        <f t="shared" si="7"/>
        <v>164</v>
      </c>
      <c r="I41" s="6"/>
      <c r="J41" s="43">
        <f t="shared" si="7"/>
        <v>0</v>
      </c>
      <c r="K41" s="43"/>
      <c r="L41" s="43">
        <f t="shared" si="7"/>
        <v>0</v>
      </c>
      <c r="M41" s="100"/>
      <c r="N41" s="111">
        <f t="shared" si="2"/>
        <v>264</v>
      </c>
    </row>
    <row r="42" spans="1:14" ht="21.75" customHeight="1" x14ac:dyDescent="0.25">
      <c r="A42" s="5" t="s">
        <v>27</v>
      </c>
      <c r="B42" s="2" t="s">
        <v>89</v>
      </c>
      <c r="C42" s="80">
        <v>180</v>
      </c>
      <c r="D42" s="83"/>
      <c r="E42" s="83"/>
      <c r="F42" s="108">
        <v>100</v>
      </c>
      <c r="G42" s="16"/>
      <c r="H42" s="16">
        <v>80</v>
      </c>
      <c r="I42" s="109" t="s">
        <v>57</v>
      </c>
      <c r="J42" s="108"/>
      <c r="K42" s="16"/>
      <c r="L42" s="16"/>
      <c r="M42" s="16"/>
      <c r="N42" s="111">
        <f t="shared" si="2"/>
        <v>180</v>
      </c>
    </row>
    <row r="43" spans="1:14" ht="12" customHeight="1" x14ac:dyDescent="0.25">
      <c r="A43" s="3" t="s">
        <v>28</v>
      </c>
      <c r="B43" s="1" t="s">
        <v>29</v>
      </c>
      <c r="C43" s="80">
        <v>36</v>
      </c>
      <c r="D43" s="83"/>
      <c r="E43" s="83"/>
      <c r="F43" s="108"/>
      <c r="G43" s="16"/>
      <c r="H43" s="16">
        <v>36</v>
      </c>
      <c r="I43" s="109" t="s">
        <v>57</v>
      </c>
      <c r="J43" s="108"/>
      <c r="K43" s="16"/>
      <c r="L43" s="16"/>
      <c r="M43" s="16"/>
      <c r="N43" s="111">
        <f t="shared" si="2"/>
        <v>36</v>
      </c>
    </row>
    <row r="44" spans="1:14" ht="14.25" customHeight="1" thickBot="1" x14ac:dyDescent="0.3">
      <c r="A44" s="10" t="s">
        <v>30</v>
      </c>
      <c r="B44" s="11" t="s">
        <v>31</v>
      </c>
      <c r="C44" s="82">
        <v>36</v>
      </c>
      <c r="D44" s="103"/>
      <c r="E44" s="103"/>
      <c r="F44" s="108"/>
      <c r="G44" s="16"/>
      <c r="H44" s="16">
        <v>36</v>
      </c>
      <c r="I44" s="109" t="s">
        <v>57</v>
      </c>
      <c r="J44" s="108"/>
      <c r="K44" s="16"/>
      <c r="L44" s="16"/>
      <c r="M44" s="16"/>
      <c r="N44" s="111">
        <f t="shared" si="2"/>
        <v>36</v>
      </c>
    </row>
    <row r="45" spans="1:14" ht="14.25" customHeight="1" thickBot="1" x14ac:dyDescent="0.3">
      <c r="A45" s="18"/>
      <c r="B45" s="19" t="s">
        <v>48</v>
      </c>
      <c r="C45" s="79">
        <v>12</v>
      </c>
      <c r="D45" s="69"/>
      <c r="E45" s="69"/>
      <c r="F45" s="108"/>
      <c r="G45" s="16"/>
      <c r="H45" s="16">
        <v>12</v>
      </c>
      <c r="I45" s="109" t="s">
        <v>64</v>
      </c>
      <c r="J45" s="108"/>
      <c r="K45" s="16"/>
      <c r="L45" s="16"/>
      <c r="M45" s="16"/>
      <c r="N45" s="111">
        <f t="shared" si="2"/>
        <v>12</v>
      </c>
    </row>
    <row r="46" spans="1:14" ht="90.75" thickBot="1" x14ac:dyDescent="0.3">
      <c r="A46" s="38" t="s">
        <v>32</v>
      </c>
      <c r="B46" s="39" t="s">
        <v>112</v>
      </c>
      <c r="C46" s="43">
        <f>C47+C48+C49+C50+C51</f>
        <v>362</v>
      </c>
      <c r="D46" s="43"/>
      <c r="E46" s="43"/>
      <c r="F46" s="43">
        <f t="shared" ref="F46:L46" si="8">F47+F48+F49+F50+F51</f>
        <v>0</v>
      </c>
      <c r="G46" s="43"/>
      <c r="H46" s="43">
        <f t="shared" si="8"/>
        <v>0</v>
      </c>
      <c r="I46" s="6"/>
      <c r="J46" s="43">
        <f t="shared" si="8"/>
        <v>174</v>
      </c>
      <c r="K46" s="43"/>
      <c r="L46" s="43">
        <f t="shared" si="8"/>
        <v>188</v>
      </c>
      <c r="M46" s="100"/>
      <c r="N46" s="111">
        <f t="shared" si="2"/>
        <v>362</v>
      </c>
    </row>
    <row r="47" spans="1:14" ht="39" customHeight="1" thickBot="1" x14ac:dyDescent="0.3">
      <c r="A47" s="3" t="s">
        <v>33</v>
      </c>
      <c r="B47" s="40" t="s">
        <v>90</v>
      </c>
      <c r="C47" s="77">
        <v>174</v>
      </c>
      <c r="D47" s="102"/>
      <c r="E47" s="102"/>
      <c r="F47" s="108"/>
      <c r="G47" s="16"/>
      <c r="H47" s="16"/>
      <c r="I47" s="109"/>
      <c r="J47" s="108">
        <v>174</v>
      </c>
      <c r="K47" s="16" t="s">
        <v>159</v>
      </c>
      <c r="L47" s="16"/>
      <c r="M47" s="16"/>
      <c r="N47" s="111">
        <f t="shared" si="2"/>
        <v>174</v>
      </c>
    </row>
    <row r="48" spans="1:14" ht="34.5" customHeight="1" x14ac:dyDescent="0.25">
      <c r="A48" s="3" t="s">
        <v>34</v>
      </c>
      <c r="B48" s="40" t="s">
        <v>91</v>
      </c>
      <c r="C48" s="77">
        <v>32</v>
      </c>
      <c r="D48" s="102"/>
      <c r="E48" s="102"/>
      <c r="F48" s="108"/>
      <c r="G48" s="16"/>
      <c r="H48" s="16"/>
      <c r="I48" s="109"/>
      <c r="J48" s="108"/>
      <c r="K48" s="16"/>
      <c r="L48" s="16">
        <v>32</v>
      </c>
      <c r="M48" s="16" t="s">
        <v>57</v>
      </c>
      <c r="N48" s="111">
        <f t="shared" si="2"/>
        <v>32</v>
      </c>
    </row>
    <row r="49" spans="1:16" ht="12" customHeight="1" x14ac:dyDescent="0.25">
      <c r="A49" s="4" t="s">
        <v>35</v>
      </c>
      <c r="B49" s="74" t="s">
        <v>29</v>
      </c>
      <c r="C49" s="78">
        <v>36</v>
      </c>
      <c r="D49" s="78"/>
      <c r="E49" s="83"/>
      <c r="F49" s="108"/>
      <c r="G49" s="16"/>
      <c r="H49" s="16"/>
      <c r="I49" s="109"/>
      <c r="J49" s="108"/>
      <c r="K49" s="16"/>
      <c r="L49" s="16">
        <v>36</v>
      </c>
      <c r="M49" s="16" t="s">
        <v>57</v>
      </c>
      <c r="N49" s="111">
        <f t="shared" si="2"/>
        <v>36</v>
      </c>
    </row>
    <row r="50" spans="1:16" ht="12.75" customHeight="1" x14ac:dyDescent="0.25">
      <c r="A50" s="1" t="s">
        <v>36</v>
      </c>
      <c r="B50" s="75" t="s">
        <v>31</v>
      </c>
      <c r="C50" s="78">
        <v>108</v>
      </c>
      <c r="D50" s="78"/>
      <c r="E50" s="83"/>
      <c r="F50" s="108"/>
      <c r="G50" s="16"/>
      <c r="H50" s="16"/>
      <c r="I50" s="109"/>
      <c r="J50" s="108"/>
      <c r="K50" s="16"/>
      <c r="L50" s="16">
        <v>108</v>
      </c>
      <c r="M50" s="16" t="s">
        <v>57</v>
      </c>
      <c r="N50" s="111">
        <f t="shared" si="2"/>
        <v>108</v>
      </c>
      <c r="P50" t="s">
        <v>57</v>
      </c>
    </row>
    <row r="51" spans="1:16" ht="14.25" customHeight="1" x14ac:dyDescent="0.25">
      <c r="A51" s="1"/>
      <c r="B51" s="1" t="s">
        <v>49</v>
      </c>
      <c r="C51" s="78">
        <v>12</v>
      </c>
      <c r="D51" s="78"/>
      <c r="E51" s="83"/>
      <c r="F51" s="108"/>
      <c r="G51" s="16"/>
      <c r="H51" s="16"/>
      <c r="I51" s="109"/>
      <c r="J51" s="108"/>
      <c r="K51" s="16"/>
      <c r="L51" s="16">
        <v>12</v>
      </c>
      <c r="M51" s="16" t="s">
        <v>64</v>
      </c>
      <c r="N51" s="111">
        <f t="shared" si="2"/>
        <v>12</v>
      </c>
    </row>
    <row r="52" spans="1:16" ht="45" x14ac:dyDescent="0.25">
      <c r="A52" s="41" t="s">
        <v>37</v>
      </c>
      <c r="B52" s="42" t="s">
        <v>92</v>
      </c>
      <c r="C52" s="44">
        <f>C53+C54+C55+C56</f>
        <v>186</v>
      </c>
      <c r="D52" s="44"/>
      <c r="E52" s="44"/>
      <c r="F52" s="44">
        <f t="shared" ref="F52:L52" si="9">F53+F54+F55+F56</f>
        <v>0</v>
      </c>
      <c r="G52" s="44"/>
      <c r="H52" s="44">
        <f t="shared" si="9"/>
        <v>104</v>
      </c>
      <c r="I52" s="8"/>
      <c r="J52" s="44">
        <f t="shared" si="9"/>
        <v>82</v>
      </c>
      <c r="K52" s="44"/>
      <c r="L52" s="44">
        <f t="shared" si="9"/>
        <v>0</v>
      </c>
      <c r="M52" s="100"/>
      <c r="N52" s="111">
        <f t="shared" si="2"/>
        <v>186</v>
      </c>
    </row>
    <row r="53" spans="1:16" ht="33.75" x14ac:dyDescent="0.25">
      <c r="A53" s="3" t="s">
        <v>38</v>
      </c>
      <c r="B53" s="13" t="s">
        <v>93</v>
      </c>
      <c r="C53" s="80">
        <v>68</v>
      </c>
      <c r="D53" s="83"/>
      <c r="E53" s="83"/>
      <c r="F53" s="108"/>
      <c r="G53" s="16"/>
      <c r="H53" s="16">
        <v>68</v>
      </c>
      <c r="I53" s="109" t="s">
        <v>57</v>
      </c>
      <c r="J53" s="108"/>
      <c r="K53" s="16"/>
      <c r="L53" s="16"/>
      <c r="M53" s="16"/>
      <c r="N53" s="111">
        <f t="shared" si="2"/>
        <v>68</v>
      </c>
    </row>
    <row r="54" spans="1:16" ht="12" customHeight="1" x14ac:dyDescent="0.25">
      <c r="A54" s="3" t="s">
        <v>39</v>
      </c>
      <c r="B54" s="1" t="s">
        <v>29</v>
      </c>
      <c r="C54" s="80">
        <v>36</v>
      </c>
      <c r="D54" s="83"/>
      <c r="E54" s="83"/>
      <c r="F54" s="108"/>
      <c r="G54" s="16"/>
      <c r="H54" s="16">
        <v>36</v>
      </c>
      <c r="I54" s="109" t="s">
        <v>57</v>
      </c>
      <c r="J54" s="108"/>
      <c r="K54" s="16"/>
      <c r="L54" s="16"/>
      <c r="M54" s="16"/>
      <c r="N54" s="111">
        <f t="shared" si="2"/>
        <v>36</v>
      </c>
    </row>
    <row r="55" spans="1:16" ht="12.75" customHeight="1" x14ac:dyDescent="0.25">
      <c r="A55" s="1" t="s">
        <v>40</v>
      </c>
      <c r="B55" s="1" t="s">
        <v>31</v>
      </c>
      <c r="C55" s="83">
        <v>72</v>
      </c>
      <c r="D55" s="83"/>
      <c r="E55" s="83"/>
      <c r="F55" s="108"/>
      <c r="G55" s="16"/>
      <c r="H55" s="16"/>
      <c r="I55" s="109"/>
      <c r="J55" s="108">
        <v>72</v>
      </c>
      <c r="K55" s="16" t="s">
        <v>57</v>
      </c>
      <c r="L55" s="16"/>
      <c r="M55" s="16"/>
      <c r="N55" s="111">
        <f t="shared" si="2"/>
        <v>72</v>
      </c>
    </row>
    <row r="56" spans="1:16" ht="12.75" customHeight="1" thickBot="1" x14ac:dyDescent="0.3">
      <c r="A56" s="1"/>
      <c r="B56" s="1" t="s">
        <v>50</v>
      </c>
      <c r="C56" s="69">
        <v>10</v>
      </c>
      <c r="D56" s="69"/>
      <c r="E56" s="69"/>
      <c r="F56" s="108"/>
      <c r="G56" s="16"/>
      <c r="H56" s="16"/>
      <c r="I56" s="109"/>
      <c r="J56" s="108">
        <v>10</v>
      </c>
      <c r="K56" s="16" t="s">
        <v>64</v>
      </c>
      <c r="L56" s="16"/>
      <c r="M56" s="16"/>
      <c r="N56" s="111">
        <f t="shared" si="2"/>
        <v>10</v>
      </c>
    </row>
    <row r="57" spans="1:16" ht="23.25" customHeight="1" thickBot="1" x14ac:dyDescent="0.3">
      <c r="A57" s="45" t="s">
        <v>94</v>
      </c>
      <c r="B57" s="46" t="s">
        <v>113</v>
      </c>
      <c r="C57" s="54">
        <f>C58+C59+C60+C61+C62</f>
        <v>266</v>
      </c>
      <c r="D57" s="54"/>
      <c r="E57" s="54"/>
      <c r="F57" s="54">
        <f t="shared" ref="F57:L57" si="10">F58+F59+F60+F61+F62</f>
        <v>0</v>
      </c>
      <c r="G57" s="54"/>
      <c r="H57" s="54">
        <f t="shared" si="10"/>
        <v>0</v>
      </c>
      <c r="I57" s="7"/>
      <c r="J57" s="54">
        <f t="shared" si="10"/>
        <v>64</v>
      </c>
      <c r="K57" s="54"/>
      <c r="L57" s="54">
        <f t="shared" si="10"/>
        <v>202</v>
      </c>
      <c r="M57" s="20"/>
      <c r="N57" s="111">
        <f t="shared" si="2"/>
        <v>266</v>
      </c>
    </row>
    <row r="58" spans="1:16" ht="24" customHeight="1" x14ac:dyDescent="0.25">
      <c r="A58" s="52" t="s">
        <v>95</v>
      </c>
      <c r="B58" s="53" t="s">
        <v>114</v>
      </c>
      <c r="C58" s="84">
        <v>64</v>
      </c>
      <c r="D58" s="84"/>
      <c r="E58" s="84"/>
      <c r="F58" s="108"/>
      <c r="G58" s="16"/>
      <c r="H58" s="16"/>
      <c r="I58" s="109"/>
      <c r="J58" s="108">
        <v>64</v>
      </c>
      <c r="K58" s="16" t="s">
        <v>64</v>
      </c>
      <c r="L58" s="16"/>
      <c r="M58" s="16"/>
      <c r="N58" s="111">
        <f t="shared" si="2"/>
        <v>64</v>
      </c>
    </row>
    <row r="59" spans="1:16" ht="22.5" x14ac:dyDescent="0.25">
      <c r="A59" s="47" t="s">
        <v>96</v>
      </c>
      <c r="B59" s="48" t="s">
        <v>97</v>
      </c>
      <c r="C59" s="85">
        <v>85</v>
      </c>
      <c r="D59" s="85"/>
      <c r="E59" s="121"/>
      <c r="F59" s="108"/>
      <c r="G59" s="16"/>
      <c r="H59" s="16"/>
      <c r="I59" s="109"/>
      <c r="J59" s="108"/>
      <c r="K59" s="16"/>
      <c r="L59" s="16">
        <v>85</v>
      </c>
      <c r="M59" s="16" t="s">
        <v>57</v>
      </c>
      <c r="N59" s="111">
        <f t="shared" si="2"/>
        <v>85</v>
      </c>
    </row>
    <row r="60" spans="1:16" ht="15" customHeight="1" x14ac:dyDescent="0.25">
      <c r="A60" s="47" t="s">
        <v>99</v>
      </c>
      <c r="B60" s="1" t="s">
        <v>29</v>
      </c>
      <c r="C60" s="86">
        <v>36</v>
      </c>
      <c r="D60" s="86"/>
      <c r="E60" s="106"/>
      <c r="F60" s="108"/>
      <c r="G60" s="16"/>
      <c r="H60" s="16"/>
      <c r="I60" s="109"/>
      <c r="J60" s="108"/>
      <c r="K60" s="16"/>
      <c r="L60" s="16">
        <v>36</v>
      </c>
      <c r="M60" s="16" t="s">
        <v>57</v>
      </c>
      <c r="N60" s="111">
        <f t="shared" si="2"/>
        <v>36</v>
      </c>
    </row>
    <row r="61" spans="1:16" ht="15" customHeight="1" x14ac:dyDescent="0.25">
      <c r="A61" s="47" t="s">
        <v>100</v>
      </c>
      <c r="B61" s="1" t="s">
        <v>31</v>
      </c>
      <c r="C61" s="86">
        <v>72</v>
      </c>
      <c r="D61" s="86"/>
      <c r="E61" s="106"/>
      <c r="F61" s="108"/>
      <c r="G61" s="16"/>
      <c r="H61" s="16"/>
      <c r="I61" s="109"/>
      <c r="J61" s="108"/>
      <c r="K61" s="16"/>
      <c r="L61" s="16">
        <v>72</v>
      </c>
      <c r="M61" s="16" t="s">
        <v>57</v>
      </c>
      <c r="N61" s="111">
        <f t="shared" si="2"/>
        <v>72</v>
      </c>
    </row>
    <row r="62" spans="1:16" ht="15" customHeight="1" x14ac:dyDescent="0.25">
      <c r="A62" s="47"/>
      <c r="B62" s="29" t="s">
        <v>98</v>
      </c>
      <c r="C62" s="86">
        <v>9</v>
      </c>
      <c r="D62" s="86"/>
      <c r="E62" s="106"/>
      <c r="F62" s="108"/>
      <c r="G62" s="16"/>
      <c r="H62" s="16"/>
      <c r="I62" s="109"/>
      <c r="J62" s="108"/>
      <c r="K62" s="16"/>
      <c r="L62" s="16">
        <v>9</v>
      </c>
      <c r="M62" s="16" t="s">
        <v>64</v>
      </c>
      <c r="N62" s="111">
        <f t="shared" si="2"/>
        <v>9</v>
      </c>
    </row>
    <row r="63" spans="1:16" ht="23.25" customHeight="1" x14ac:dyDescent="0.25">
      <c r="A63" s="47" t="s">
        <v>101</v>
      </c>
      <c r="B63" s="50" t="s">
        <v>102</v>
      </c>
      <c r="C63" s="86">
        <f>C64+C65+C66+C67</f>
        <v>149</v>
      </c>
      <c r="D63" s="86"/>
      <c r="E63" s="106"/>
      <c r="F63" s="113">
        <f t="shared" ref="F63:L63" si="11">F64+F65+F66+F67</f>
        <v>0</v>
      </c>
      <c r="G63" s="86"/>
      <c r="H63" s="86">
        <f t="shared" si="11"/>
        <v>149</v>
      </c>
      <c r="I63" s="114"/>
      <c r="J63" s="113">
        <f t="shared" si="11"/>
        <v>0</v>
      </c>
      <c r="K63" s="86"/>
      <c r="L63" s="86">
        <f t="shared" si="11"/>
        <v>0</v>
      </c>
      <c r="M63" s="86"/>
      <c r="N63" s="111">
        <f t="shared" si="2"/>
        <v>149</v>
      </c>
    </row>
    <row r="64" spans="1:16" ht="22.5" customHeight="1" x14ac:dyDescent="0.25">
      <c r="A64" s="47" t="s">
        <v>103</v>
      </c>
      <c r="B64" s="50" t="s">
        <v>104</v>
      </c>
      <c r="C64" s="86">
        <v>65</v>
      </c>
      <c r="D64" s="86"/>
      <c r="E64" s="106"/>
      <c r="F64" s="108"/>
      <c r="G64" s="16"/>
      <c r="H64" s="16">
        <v>65</v>
      </c>
      <c r="I64" s="109" t="s">
        <v>57</v>
      </c>
      <c r="J64" s="108"/>
      <c r="K64" s="16"/>
      <c r="L64" s="16"/>
      <c r="M64" s="16"/>
      <c r="N64" s="111">
        <f t="shared" si="2"/>
        <v>65</v>
      </c>
    </row>
    <row r="65" spans="1:14" x14ac:dyDescent="0.25">
      <c r="A65" s="49" t="s">
        <v>105</v>
      </c>
      <c r="B65" s="1" t="s">
        <v>29</v>
      </c>
      <c r="C65" s="87">
        <v>36</v>
      </c>
      <c r="D65" s="87"/>
      <c r="E65" s="122"/>
      <c r="F65" s="108"/>
      <c r="G65" s="16"/>
      <c r="H65" s="16">
        <v>36</v>
      </c>
      <c r="I65" s="109" t="s">
        <v>57</v>
      </c>
      <c r="J65" s="108"/>
      <c r="K65" s="16"/>
      <c r="L65" s="16"/>
      <c r="M65" s="16"/>
      <c r="N65" s="111">
        <f t="shared" si="2"/>
        <v>36</v>
      </c>
    </row>
    <row r="66" spans="1:14" ht="22.5" x14ac:dyDescent="0.25">
      <c r="A66" s="49" t="s">
        <v>106</v>
      </c>
      <c r="B66" s="1" t="s">
        <v>31</v>
      </c>
      <c r="C66" s="87">
        <v>36</v>
      </c>
      <c r="D66" s="87"/>
      <c r="E66" s="122"/>
      <c r="F66" s="108"/>
      <c r="G66" s="16"/>
      <c r="H66" s="16">
        <v>36</v>
      </c>
      <c r="I66" s="109" t="s">
        <v>57</v>
      </c>
      <c r="J66" s="108"/>
      <c r="K66" s="16"/>
      <c r="L66" s="16"/>
      <c r="M66" s="16"/>
      <c r="N66" s="111">
        <f t="shared" si="2"/>
        <v>36</v>
      </c>
    </row>
    <row r="67" spans="1:14" ht="22.5" x14ac:dyDescent="0.25">
      <c r="A67" s="49"/>
      <c r="B67" s="29" t="s">
        <v>98</v>
      </c>
      <c r="C67" s="87">
        <v>12</v>
      </c>
      <c r="D67" s="87"/>
      <c r="E67" s="122"/>
      <c r="F67" s="108"/>
      <c r="G67" s="16"/>
      <c r="H67" s="16">
        <v>12</v>
      </c>
      <c r="I67" s="109" t="s">
        <v>64</v>
      </c>
      <c r="J67" s="108"/>
      <c r="K67" s="16"/>
      <c r="L67" s="16"/>
      <c r="M67" s="16"/>
      <c r="N67" s="111">
        <f t="shared" si="2"/>
        <v>12</v>
      </c>
    </row>
    <row r="68" spans="1:14" x14ac:dyDescent="0.25">
      <c r="A68" s="49" t="s">
        <v>110</v>
      </c>
      <c r="B68" s="29" t="s">
        <v>111</v>
      </c>
      <c r="C68" s="87">
        <v>144</v>
      </c>
      <c r="D68" s="87"/>
      <c r="E68" s="122"/>
      <c r="F68" s="108"/>
      <c r="G68" s="16"/>
      <c r="H68" s="16"/>
      <c r="I68" s="109"/>
      <c r="J68" s="108"/>
      <c r="K68" s="16"/>
      <c r="L68" s="16">
        <v>144</v>
      </c>
      <c r="M68" s="16" t="s">
        <v>57</v>
      </c>
      <c r="N68" s="111">
        <f t="shared" si="2"/>
        <v>144</v>
      </c>
    </row>
    <row r="69" spans="1:14" ht="15.75" thickBot="1" x14ac:dyDescent="0.3">
      <c r="A69" s="49" t="s">
        <v>41</v>
      </c>
      <c r="B69" s="49" t="s">
        <v>42</v>
      </c>
      <c r="C69" s="87">
        <v>216</v>
      </c>
      <c r="D69" s="87"/>
      <c r="E69" s="123"/>
      <c r="F69" s="115"/>
      <c r="G69" s="116"/>
      <c r="H69" s="116"/>
      <c r="I69" s="117"/>
      <c r="J69" s="115"/>
      <c r="K69" s="116"/>
      <c r="L69" s="116">
        <v>216</v>
      </c>
      <c r="M69" s="116"/>
      <c r="N69" s="119">
        <f t="shared" si="2"/>
        <v>216</v>
      </c>
    </row>
    <row r="70" spans="1:14" x14ac:dyDescent="0.25">
      <c r="A70" s="51"/>
      <c r="B70" s="51"/>
      <c r="C70" s="51"/>
      <c r="D70" s="51"/>
      <c r="E70" s="51"/>
      <c r="G70" t="s">
        <v>158</v>
      </c>
      <c r="I70" s="120" t="s">
        <v>161</v>
      </c>
      <c r="K70" t="s">
        <v>157</v>
      </c>
      <c r="M70" t="s">
        <v>164</v>
      </c>
    </row>
    <row r="71" spans="1:14" x14ac:dyDescent="0.25">
      <c r="A71" s="51"/>
      <c r="B71" s="51"/>
      <c r="C71" s="51"/>
      <c r="D71" s="51"/>
      <c r="E71" s="51"/>
      <c r="G71" t="s">
        <v>166</v>
      </c>
      <c r="I71" s="120" t="s">
        <v>160</v>
      </c>
      <c r="K71" t="s">
        <v>162</v>
      </c>
      <c r="M71" t="s">
        <v>162</v>
      </c>
    </row>
    <row r="72" spans="1:14" x14ac:dyDescent="0.25">
      <c r="A72" s="51"/>
      <c r="B72" s="51"/>
      <c r="C72" s="51"/>
      <c r="D72" s="51"/>
      <c r="E72" s="51"/>
      <c r="M72" t="s">
        <v>163</v>
      </c>
    </row>
    <row r="73" spans="1:14" x14ac:dyDescent="0.25">
      <c r="A73" s="51"/>
      <c r="B73" s="51"/>
      <c r="C73" s="51"/>
      <c r="D73" s="51"/>
      <c r="E73" s="51"/>
    </row>
    <row r="74" spans="1:14" x14ac:dyDescent="0.25">
      <c r="A74" s="51"/>
      <c r="B74" s="51"/>
      <c r="C74" s="51"/>
      <c r="D74" s="51"/>
      <c r="E74" s="51"/>
    </row>
  </sheetData>
  <mergeCells count="3">
    <mergeCell ref="A1:A7"/>
    <mergeCell ref="B1:B7"/>
    <mergeCell ref="C2:C7"/>
  </mergeCells>
  <pageMargins left="0" right="0" top="0" bottom="0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Лист1 (2)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2023-07-03T08:30:10Z</dcterms:modified>
</cp:coreProperties>
</file>