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5105" windowHeight="7305" activeTab="1"/>
  </bookViews>
  <sheets>
    <sheet name="1 курс" sheetId="1" r:id="rId1"/>
    <sheet name="2 курс" sheetId="2" r:id="rId2"/>
  </sheets>
  <definedNames/>
  <calcPr fullCalcOnLoad="1"/>
</workbook>
</file>

<file path=xl/sharedStrings.xml><?xml version="1.0" encoding="utf-8"?>
<sst xmlns="http://schemas.openxmlformats.org/spreadsheetml/2006/main" count="263" uniqueCount="202">
  <si>
    <t>Индекс</t>
  </si>
  <si>
    <t>Наименование циклов, разделов, дисциплин, профессиональных модулей, МДК, практик</t>
  </si>
  <si>
    <t>Всего часов</t>
  </si>
  <si>
    <t>Номера календарных недель</t>
  </si>
  <si>
    <t>Порядковые номера недель учебного года</t>
  </si>
  <si>
    <t>Физическая культура</t>
  </si>
  <si>
    <t>История</t>
  </si>
  <si>
    <t>Иностранный язык</t>
  </si>
  <si>
    <t>П.00</t>
  </si>
  <si>
    <t>Профессиональный цикл</t>
  </si>
  <si>
    <t>ОП.00</t>
  </si>
  <si>
    <t xml:space="preserve"> курс</t>
  </si>
  <si>
    <t>1сем</t>
  </si>
  <si>
    <t>2сем</t>
  </si>
  <si>
    <t>29 июня - 5 июля</t>
  </si>
  <si>
    <t>6 июля - 12 июля</t>
  </si>
  <si>
    <t>13 июля - 19 июля</t>
  </si>
  <si>
    <t>20 июля - 26 июля</t>
  </si>
  <si>
    <t>27 июля - 2 августа</t>
  </si>
  <si>
    <t>3 августа - 9 августа</t>
  </si>
  <si>
    <t>10 августа - 16 августа</t>
  </si>
  <si>
    <t>17 августа - 23 августа</t>
  </si>
  <si>
    <t>24 августа- 31 августа</t>
  </si>
  <si>
    <t xml:space="preserve">Учебная практика </t>
  </si>
  <si>
    <t xml:space="preserve">Производственная практика </t>
  </si>
  <si>
    <t>ПМ.03</t>
  </si>
  <si>
    <t xml:space="preserve">Рспределение учебной нагрузки (часы по дисциплинам, МДК,  практикам , промежуточной аттестации  </t>
  </si>
  <si>
    <t>итого за семестр</t>
  </si>
  <si>
    <t>ПМ.02</t>
  </si>
  <si>
    <t>УП.02</t>
  </si>
  <si>
    <t>ПП.02</t>
  </si>
  <si>
    <t>Экзамен квалификационный по ПМ.02</t>
  </si>
  <si>
    <t>ГИА.00</t>
  </si>
  <si>
    <t>Всего час.в неделю учебной нагрузки</t>
  </si>
  <si>
    <t>ПП.03</t>
  </si>
  <si>
    <t>Экзамен квалификационный по ПМ.03</t>
  </si>
  <si>
    <t>1 сент-7 сент</t>
  </si>
  <si>
    <t>29 сент -5 окт</t>
  </si>
  <si>
    <t>6 окт-12окт</t>
  </si>
  <si>
    <t>13 окт-19 окт</t>
  </si>
  <si>
    <t>20 окт-26 окт</t>
  </si>
  <si>
    <t>3 нояб - 9 нояб</t>
  </si>
  <si>
    <t>10 нояб- 16 нояб</t>
  </si>
  <si>
    <t>17 нояб-23 нояб</t>
  </si>
  <si>
    <t>24 нояб- 30 нояб</t>
  </si>
  <si>
    <t>8 дек - 14 дек</t>
  </si>
  <si>
    <t>15 дек - 21 дек</t>
  </si>
  <si>
    <t>29 дек. -4 января</t>
  </si>
  <si>
    <t xml:space="preserve"> 5 янв - 11 янв</t>
  </si>
  <si>
    <t xml:space="preserve"> 12 янв - 18 янв</t>
  </si>
  <si>
    <t>19 янв-25 янв</t>
  </si>
  <si>
    <t>26 янв -1 февр</t>
  </si>
  <si>
    <t>16 февр-22 февр</t>
  </si>
  <si>
    <t>2 марта-8 марта</t>
  </si>
  <si>
    <t>9 марта- 15 марта</t>
  </si>
  <si>
    <t>16 марта - 22 марта</t>
  </si>
  <si>
    <t>6 апр- 12 апр</t>
  </si>
  <si>
    <t>13 апр- 19 апр</t>
  </si>
  <si>
    <t>20 апр- 26 апр</t>
  </si>
  <si>
    <t>27 апр - 3 мая</t>
  </si>
  <si>
    <t>4 мая - 10 мая</t>
  </si>
  <si>
    <t>11 мая- 17 мая</t>
  </si>
  <si>
    <t>18 мая- 24 мая</t>
  </si>
  <si>
    <t>25 мая- 31 мая</t>
  </si>
  <si>
    <t>1 июня- 7 июня</t>
  </si>
  <si>
    <t>22 июня - 28 июня</t>
  </si>
  <si>
    <t>Курс</t>
  </si>
  <si>
    <t>Виды учебной нагрузки</t>
  </si>
  <si>
    <t>30 дек. -5 января</t>
  </si>
  <si>
    <t xml:space="preserve"> 6 янв - 12 янв</t>
  </si>
  <si>
    <t>первый</t>
  </si>
  <si>
    <t>обязат</t>
  </si>
  <si>
    <t>к</t>
  </si>
  <si>
    <t>Русский язык</t>
  </si>
  <si>
    <t>Литература</t>
  </si>
  <si>
    <t>Обществознание</t>
  </si>
  <si>
    <t>ОБЖ</t>
  </si>
  <si>
    <t>Всего часов в неделю  учебной нагрузки</t>
  </si>
  <si>
    <t>Базовые предметы</t>
  </si>
  <si>
    <t xml:space="preserve">Профильные предметы </t>
  </si>
  <si>
    <t>Информатика</t>
  </si>
  <si>
    <t>ЭК.01</t>
  </si>
  <si>
    <t>Проектная деятельность</t>
  </si>
  <si>
    <t>1 семестр</t>
  </si>
  <si>
    <t>2 семестр</t>
  </si>
  <si>
    <t>каникулы</t>
  </si>
  <si>
    <t>8 сент-14 сент</t>
  </si>
  <si>
    <t>15 сент- 21 сент</t>
  </si>
  <si>
    <t>22 сент-28 сент</t>
  </si>
  <si>
    <t>29 сент-5 окт</t>
  </si>
  <si>
    <t>6 окт-12 окт</t>
  </si>
  <si>
    <t>27 окт- 2 нояб</t>
  </si>
  <si>
    <t>24 нояб- 30 нояб.</t>
  </si>
  <si>
    <t>1 дек-7 дек</t>
  </si>
  <si>
    <t>22 дек -  28 дек</t>
  </si>
  <si>
    <t>2 февр - 8 февр</t>
  </si>
  <si>
    <t>9 февр- 15 февр</t>
  </si>
  <si>
    <t>Элективный курс</t>
  </si>
  <si>
    <t>БУД.01</t>
  </si>
  <si>
    <t>БУД.03</t>
  </si>
  <si>
    <t>БУД.04</t>
  </si>
  <si>
    <t>БУД.02</t>
  </si>
  <si>
    <t xml:space="preserve">Математика </t>
  </si>
  <si>
    <t>Физика</t>
  </si>
  <si>
    <t xml:space="preserve">Химия </t>
  </si>
  <si>
    <t>Биология</t>
  </si>
  <si>
    <t>БУД.05</t>
  </si>
  <si>
    <t>БУД.06</t>
  </si>
  <si>
    <t xml:space="preserve">БУД.07 </t>
  </si>
  <si>
    <t>БУД.08</t>
  </si>
  <si>
    <t>БУД.09</t>
  </si>
  <si>
    <t>БУД.10</t>
  </si>
  <si>
    <t>БУД.11</t>
  </si>
  <si>
    <t>БУД.12</t>
  </si>
  <si>
    <t>БУД.13</t>
  </si>
  <si>
    <t>География</t>
  </si>
  <si>
    <t>23 февр- 29 февр</t>
  </si>
  <si>
    <t>1 марта- 7 марта</t>
  </si>
  <si>
    <t>8 марта- 14 марта</t>
  </si>
  <si>
    <t>15 мвртв -21 марта</t>
  </si>
  <si>
    <t>22 марта - 28 марта</t>
  </si>
  <si>
    <t>29 марта-4 апр</t>
  </si>
  <si>
    <t>5 апр- 11 апр</t>
  </si>
  <si>
    <t>12 апр- 18 апр</t>
  </si>
  <si>
    <t>19 апр- 25 апр</t>
  </si>
  <si>
    <t>26 апр - 2 мая</t>
  </si>
  <si>
    <t>3 мая - 9 мая</t>
  </si>
  <si>
    <t>10 мая- 16 мая</t>
  </si>
  <si>
    <t>17 мая- 23 мая</t>
  </si>
  <si>
    <t>24 мая- 30 мая</t>
  </si>
  <si>
    <t>31 мая- 6 июня</t>
  </si>
  <si>
    <t>7 июня- 13 июня</t>
  </si>
  <si>
    <t>14 июня - 20 июня</t>
  </si>
  <si>
    <t>21 июня - 27 июня</t>
  </si>
  <si>
    <t>СГ.00</t>
  </si>
  <si>
    <t>СГ.02</t>
  </si>
  <si>
    <t>СГ.04</t>
  </si>
  <si>
    <t xml:space="preserve">Социально-гуманитарный цикл </t>
  </si>
  <si>
    <t>15 сент-21 сент</t>
  </si>
  <si>
    <t>27 окт-2 нояб</t>
  </si>
  <si>
    <t>1 дек - 7 дек</t>
  </si>
  <si>
    <t>23 февр - 1 марта</t>
  </si>
  <si>
    <t>23 марта - 29 марта</t>
  </si>
  <si>
    <t>30 марта -5 апр</t>
  </si>
  <si>
    <t>8 июня- 14 июня</t>
  </si>
  <si>
    <t>15 июня - 21 июня</t>
  </si>
  <si>
    <t>Иностранный язык в профессиональной деятельности</t>
  </si>
  <si>
    <t>СГ.06</t>
  </si>
  <si>
    <t>Основы бережливого производства</t>
  </si>
  <si>
    <t>МДК 03.01</t>
  </si>
  <si>
    <t>МДК 03.02</t>
  </si>
  <si>
    <t>МДК 03.03</t>
  </si>
  <si>
    <t>УП.03</t>
  </si>
  <si>
    <t>Учебная практика</t>
  </si>
  <si>
    <t>Календарный учебный график (профессия 35.01.19 Мастер садово-паркового и ландшафтного строительства, 2025-2026 учебный год)</t>
  </si>
  <si>
    <t>Календарный учебный график    (профессия 35.01.19 Мастер садово-паркового и ландшафтного строительства, 2026-2027 учебный год)</t>
  </si>
  <si>
    <t>СГ.01</t>
  </si>
  <si>
    <t>История России</t>
  </si>
  <si>
    <t>СГ.03</t>
  </si>
  <si>
    <t>Безопасность жизнедеятельности</t>
  </si>
  <si>
    <t>Основы финансовой грамотности</t>
  </si>
  <si>
    <t>СГ.05</t>
  </si>
  <si>
    <t>Адаптационный цикл</t>
  </si>
  <si>
    <t>АУД.00</t>
  </si>
  <si>
    <t>АУД.01</t>
  </si>
  <si>
    <t>Психология личности и профессиональное самоопределение</t>
  </si>
  <si>
    <t>Общепрофессиональный цикл</t>
  </si>
  <si>
    <t>ОП.01</t>
  </si>
  <si>
    <t>Ботаника</t>
  </si>
  <si>
    <t>ОП.02</t>
  </si>
  <si>
    <t>Основы почвоведения, земледелия и агрохимии</t>
  </si>
  <si>
    <t xml:space="preserve">ОП.03 </t>
  </si>
  <si>
    <t>Основы строительного дела и материалы</t>
  </si>
  <si>
    <t>ОП.04</t>
  </si>
  <si>
    <t>Основы садово-паркового искусства</t>
  </si>
  <si>
    <t>ОП.05</t>
  </si>
  <si>
    <t>Основы геодезии</t>
  </si>
  <si>
    <t>ПМ.01</t>
  </si>
  <si>
    <t>Выполнение подготовительных работ и работ основного профиля по благоустройству, озеленению, техническому обслуживанию и содержанию на территориях и объектах городских, сельских поселений и межселенных территориях</t>
  </si>
  <si>
    <t xml:space="preserve">МДК 01.01 </t>
  </si>
  <si>
    <t>Подготовительные работы и работы основного профиляпо благоустройству, озеленению, техническому обслуживанию и содержанию на территориях и объектах городских, сельских поселений и межселенных территориях</t>
  </si>
  <si>
    <t>УП.01</t>
  </si>
  <si>
    <t>ПП.01</t>
  </si>
  <si>
    <t>Экзамен квалификационный по ПМ.01</t>
  </si>
  <si>
    <t>Осуществление оперативного руководства работниками (координация деятельности) при производстве работ по благоустройству, озеленению, техническому обслуживанию и содержанию на территориях и объектах городских, сельских и межселенных территориях</t>
  </si>
  <si>
    <t>МДК 02.01</t>
  </si>
  <si>
    <t>Координация деятельности при производстве работ по благоустройству, озеленению, техническому обслуживанию и содержанию на территориях и объектах городских, сельских поселений и межселенных территориях</t>
  </si>
  <si>
    <t>Выполнение работ различных уровней сложности по выращиванию древесно-кустарниковой растительности и газонных трав в открытом и защищенном грунте</t>
  </si>
  <si>
    <t>Технология выращивания цветочно-декоративных культур</t>
  </si>
  <si>
    <t>Технология выращивания древесно-кустарниковых культур</t>
  </si>
  <si>
    <t>Основы зеленого строительства</t>
  </si>
  <si>
    <t>ПМ.04</t>
  </si>
  <si>
    <t>Коодинация деятельности работников бригад при выполнении работ различных уровней сложности по выращиванию древесно-кустарниковой, цветочно-декоративной растительности и газонных трав в открытом и защищенном грунте</t>
  </si>
  <si>
    <t>МДК 04.01</t>
  </si>
  <si>
    <t>Основы организации деятельности работников бригад при выполнении работ различных уровней сложности</t>
  </si>
  <si>
    <t>МДК 04.02</t>
  </si>
  <si>
    <t>Охрана труда работников бригад при выполнении работ различных уровней сложности</t>
  </si>
  <si>
    <t>УП.04</t>
  </si>
  <si>
    <t>ПП.04</t>
  </si>
  <si>
    <t>Экзамен квалификационный по ПМ.04</t>
  </si>
  <si>
    <t>Государственная итоговая аттестация в форме демонстрационного экзамена</t>
  </si>
  <si>
    <t>Экзамен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</si>
</sst>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 style="medium"/>
      <right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/>
      <bottom style="thin"/>
    </border>
    <border>
      <left/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left" textRotation="90"/>
    </xf>
    <xf numFmtId="0" fontId="2" fillId="0" borderId="11" xfId="0" applyFont="1" applyBorder="1" applyAlignment="1">
      <alignment textRotation="90"/>
    </xf>
    <xf numFmtId="0" fontId="2" fillId="0" borderId="11" xfId="0" applyFont="1" applyBorder="1" applyAlignment="1">
      <alignment horizontal="center" textRotation="90"/>
    </xf>
    <xf numFmtId="0" fontId="0" fillId="0" borderId="10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1" xfId="0" applyBorder="1" applyAlignment="1">
      <alignment vertical="center" textRotation="255" shrinkToFit="1"/>
    </xf>
    <xf numFmtId="0" fontId="4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center" textRotation="90"/>
    </xf>
    <xf numFmtId="0" fontId="0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10" borderId="18" xfId="0" applyFill="1" applyBorder="1" applyAlignment="1">
      <alignment shrinkToFit="1"/>
    </xf>
    <xf numFmtId="0" fontId="0" fillId="10" borderId="19" xfId="0" applyFill="1" applyBorder="1" applyAlignment="1">
      <alignment shrinkToFit="1"/>
    </xf>
    <xf numFmtId="0" fontId="2" fillId="10" borderId="20" xfId="0" applyFont="1" applyFill="1" applyBorder="1" applyAlignment="1">
      <alignment horizontal="center" vertical="center" shrinkToFit="1"/>
    </xf>
    <xf numFmtId="0" fontId="2" fillId="10" borderId="21" xfId="0" applyFont="1" applyFill="1" applyBorder="1" applyAlignment="1">
      <alignment horizontal="center" vertical="center" shrinkToFit="1"/>
    </xf>
    <xf numFmtId="0" fontId="0" fillId="10" borderId="11" xfId="0" applyFill="1" applyBorder="1" applyAlignment="1">
      <alignment shrinkToFit="1"/>
    </xf>
    <xf numFmtId="0" fontId="2" fillId="33" borderId="18" xfId="0" applyFont="1" applyFill="1" applyBorder="1" applyAlignment="1">
      <alignment textRotation="90"/>
    </xf>
    <xf numFmtId="0" fontId="2" fillId="33" borderId="12" xfId="0" applyFont="1" applyFill="1" applyBorder="1" applyAlignment="1">
      <alignment horizontal="center" textRotation="90"/>
    </xf>
    <xf numFmtId="0" fontId="2" fillId="0" borderId="19" xfId="0" applyFont="1" applyBorder="1" applyAlignment="1">
      <alignment textRotation="90"/>
    </xf>
    <xf numFmtId="0" fontId="2" fillId="0" borderId="18" xfId="0" applyFont="1" applyBorder="1" applyAlignment="1">
      <alignment horizontal="center" textRotation="90"/>
    </xf>
    <xf numFmtId="0" fontId="0" fillId="0" borderId="19" xfId="0" applyBorder="1" applyAlignment="1">
      <alignment shrinkToFit="1"/>
    </xf>
    <xf numFmtId="0" fontId="10" fillId="0" borderId="0" xfId="0" applyFont="1" applyAlignment="1">
      <alignment wrapText="1"/>
    </xf>
    <xf numFmtId="0" fontId="10" fillId="0" borderId="22" xfId="0" applyFont="1" applyBorder="1" applyAlignment="1">
      <alignment wrapText="1"/>
    </xf>
    <xf numFmtId="0" fontId="0" fillId="34" borderId="0" xfId="0" applyFill="1" applyAlignment="1">
      <alignment/>
    </xf>
    <xf numFmtId="0" fontId="2" fillId="34" borderId="23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textRotation="90"/>
    </xf>
    <xf numFmtId="0" fontId="4" fillId="0" borderId="24" xfId="0" applyFont="1" applyFill="1" applyBorder="1" applyAlignment="1">
      <alignment horizontal="left" vertical="top"/>
    </xf>
    <xf numFmtId="0" fontId="5" fillId="0" borderId="15" xfId="0" applyFont="1" applyBorder="1" applyAlignment="1">
      <alignment horizontal="center" vertical="center" textRotation="90"/>
    </xf>
    <xf numFmtId="0" fontId="2" fillId="0" borderId="11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35" borderId="19" xfId="0" applyFont="1" applyFill="1" applyBorder="1" applyAlignment="1">
      <alignment shrinkToFit="1"/>
    </xf>
    <xf numFmtId="0" fontId="2" fillId="35" borderId="12" xfId="0" applyFont="1" applyFill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35" borderId="11" xfId="0" applyFont="1" applyFill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4" fillId="0" borderId="13" xfId="0" applyFont="1" applyBorder="1" applyAlignment="1">
      <alignment horizontal="center" vertical="top"/>
    </xf>
    <xf numFmtId="0" fontId="0" fillId="33" borderId="25" xfId="0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8" fillId="0" borderId="27" xfId="0" applyFont="1" applyBorder="1" applyAlignment="1">
      <alignment horizontal="left" vertical="top"/>
    </xf>
    <xf numFmtId="0" fontId="0" fillId="0" borderId="28" xfId="0" applyBorder="1" applyAlignment="1">
      <alignment/>
    </xf>
    <xf numFmtId="0" fontId="4" fillId="0" borderId="13" xfId="0" applyFont="1" applyBorder="1" applyAlignment="1">
      <alignment vertical="top"/>
    </xf>
    <xf numFmtId="0" fontId="0" fillId="0" borderId="15" xfId="0" applyBorder="1" applyAlignment="1">
      <alignment/>
    </xf>
    <xf numFmtId="0" fontId="4" fillId="0" borderId="28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0" fillId="33" borderId="29" xfId="0" applyFill="1" applyBorder="1" applyAlignment="1">
      <alignment horizontal="center" vertical="center" shrinkToFit="1"/>
    </xf>
    <xf numFmtId="0" fontId="4" fillId="0" borderId="13" xfId="0" applyFont="1" applyBorder="1" applyAlignment="1">
      <alignment/>
    </xf>
    <xf numFmtId="0" fontId="8" fillId="0" borderId="30" xfId="0" applyFont="1" applyBorder="1" applyAlignment="1">
      <alignment/>
    </xf>
    <xf numFmtId="0" fontId="0" fillId="0" borderId="28" xfId="0" applyBorder="1" applyAlignment="1">
      <alignment/>
    </xf>
    <xf numFmtId="0" fontId="14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33" borderId="32" xfId="0" applyFill="1" applyBorder="1" applyAlignment="1">
      <alignment/>
    </xf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wrapText="1"/>
    </xf>
    <xf numFmtId="0" fontId="0" fillId="34" borderId="33" xfId="0" applyFill="1" applyBorder="1" applyAlignment="1">
      <alignment horizontal="center" vertical="center" shrinkToFit="1"/>
    </xf>
    <xf numFmtId="0" fontId="3" fillId="36" borderId="10" xfId="0" applyFont="1" applyFill="1" applyBorder="1" applyAlignment="1">
      <alignment horizontal="left" vertical="top"/>
    </xf>
    <xf numFmtId="0" fontId="3" fillId="36" borderId="34" xfId="0" applyFont="1" applyFill="1" applyBorder="1" applyAlignment="1">
      <alignment horizontal="left" vertical="top" wrapText="1"/>
    </xf>
    <xf numFmtId="0" fontId="1" fillId="36" borderId="11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shrinkToFit="1"/>
    </xf>
    <xf numFmtId="0" fontId="1" fillId="35" borderId="12" xfId="0" applyFont="1" applyFill="1" applyBorder="1" applyAlignment="1">
      <alignment horizontal="center" vertical="center" shrinkToFit="1"/>
    </xf>
    <xf numFmtId="0" fontId="1" fillId="35" borderId="11" xfId="0" applyFont="1" applyFill="1" applyBorder="1" applyAlignment="1">
      <alignment horizontal="center" vertical="center" shrinkToFit="1"/>
    </xf>
    <xf numFmtId="0" fontId="1" fillId="35" borderId="19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0" fontId="2" fillId="35" borderId="21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textRotation="90" shrinkToFit="1"/>
    </xf>
    <xf numFmtId="0" fontId="2" fillId="35" borderId="16" xfId="0" applyFont="1" applyFill="1" applyBorder="1" applyAlignment="1">
      <alignment horizontal="center" vertical="center" shrinkToFit="1"/>
    </xf>
    <xf numFmtId="0" fontId="2" fillId="35" borderId="23" xfId="0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9" fillId="36" borderId="18" xfId="0" applyFont="1" applyFill="1" applyBorder="1" applyAlignment="1">
      <alignment horizontal="left" vertical="top"/>
    </xf>
    <xf numFmtId="0" fontId="3" fillId="36" borderId="14" xfId="0" applyFont="1" applyFill="1" applyBorder="1" applyAlignment="1">
      <alignment horizontal="left" vertical="top" wrapText="1" shrinkToFit="1"/>
    </xf>
    <xf numFmtId="0" fontId="1" fillId="35" borderId="18" xfId="0" applyFont="1" applyFill="1" applyBorder="1" applyAlignment="1">
      <alignment vertical="center" shrinkToFit="1" readingOrder="1"/>
    </xf>
    <xf numFmtId="0" fontId="1" fillId="35" borderId="19" xfId="0" applyFont="1" applyFill="1" applyBorder="1" applyAlignment="1">
      <alignment horizontal="center" vertical="center" shrinkToFit="1" readingOrder="1"/>
    </xf>
    <xf numFmtId="0" fontId="0" fillId="34" borderId="36" xfId="0" applyFill="1" applyBorder="1" applyAlignment="1">
      <alignment horizontal="center" vertical="center" shrinkToFit="1"/>
    </xf>
    <xf numFmtId="0" fontId="2" fillId="0" borderId="18" xfId="0" applyFont="1" applyBorder="1" applyAlignment="1">
      <alignment horizontal="left" textRotation="90"/>
    </xf>
    <xf numFmtId="0" fontId="17" fillId="0" borderId="37" xfId="0" applyFont="1" applyBorder="1" applyAlignment="1">
      <alignment horizontal="center" textRotation="90"/>
    </xf>
    <xf numFmtId="0" fontId="17" fillId="0" borderId="10" xfId="0" applyFont="1" applyBorder="1" applyAlignment="1">
      <alignment horizontal="center" textRotation="90"/>
    </xf>
    <xf numFmtId="0" fontId="0" fillId="34" borderId="38" xfId="0" applyFill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" fillId="33" borderId="42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shrinkToFit="1"/>
    </xf>
    <xf numFmtId="0" fontId="0" fillId="36" borderId="12" xfId="0" applyFont="1" applyFill="1" applyBorder="1" applyAlignment="1">
      <alignment horizontal="center" vertical="center" shrinkToFit="1"/>
    </xf>
    <xf numFmtId="0" fontId="0" fillId="36" borderId="41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16" fontId="2" fillId="0" borderId="19" xfId="0" applyNumberFormat="1" applyFont="1" applyBorder="1" applyAlignment="1">
      <alignment textRotation="90"/>
    </xf>
    <xf numFmtId="0" fontId="0" fillId="34" borderId="43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center" vertical="center" shrinkToFit="1"/>
    </xf>
    <xf numFmtId="0" fontId="0" fillId="34" borderId="41" xfId="0" applyFill="1" applyBorder="1" applyAlignment="1">
      <alignment horizontal="center" vertical="center" shrinkToFit="1"/>
    </xf>
    <xf numFmtId="0" fontId="0" fillId="34" borderId="25" xfId="0" applyNumberFormat="1" applyFill="1" applyBorder="1" applyAlignment="1">
      <alignment horizontal="center" vertical="center" shrinkToFit="1"/>
    </xf>
    <xf numFmtId="0" fontId="0" fillId="34" borderId="32" xfId="0" applyNumberFormat="1" applyFill="1" applyBorder="1" applyAlignment="1">
      <alignment horizontal="center" vertical="center" shrinkToFit="1"/>
    </xf>
    <xf numFmtId="0" fontId="0" fillId="34" borderId="41" xfId="0" applyNumberFormat="1" applyFill="1" applyBorder="1" applyAlignment="1">
      <alignment horizontal="center" vertical="center" shrinkToFit="1"/>
    </xf>
    <xf numFmtId="0" fontId="0" fillId="34" borderId="32" xfId="0" applyFill="1" applyBorder="1" applyAlignment="1">
      <alignment horizontal="center" vertical="center" shrinkToFit="1"/>
    </xf>
    <xf numFmtId="0" fontId="0" fillId="34" borderId="36" xfId="0" applyNumberFormat="1" applyFill="1" applyBorder="1" applyAlignment="1">
      <alignment horizontal="center" vertical="center" shrinkToFit="1"/>
    </xf>
    <xf numFmtId="0" fontId="0" fillId="34" borderId="45" xfId="0" applyFill="1" applyBorder="1" applyAlignment="1">
      <alignment horizontal="center" vertical="center" shrinkToFit="1"/>
    </xf>
    <xf numFmtId="0" fontId="0" fillId="34" borderId="33" xfId="0" applyNumberFormat="1" applyFill="1" applyBorder="1" applyAlignment="1">
      <alignment horizontal="center" vertical="center" shrinkToFit="1"/>
    </xf>
    <xf numFmtId="0" fontId="0" fillId="34" borderId="44" xfId="0" applyNumberFormat="1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6" fillId="34" borderId="32" xfId="0" applyFont="1" applyFill="1" applyBorder="1" applyAlignment="1">
      <alignment horizontal="center" vertical="center" shrinkToFit="1"/>
    </xf>
    <xf numFmtId="0" fontId="6" fillId="34" borderId="41" xfId="0" applyFont="1" applyFill="1" applyBorder="1" applyAlignment="1">
      <alignment horizontal="center" vertical="center" shrinkToFit="1"/>
    </xf>
    <xf numFmtId="0" fontId="0" fillId="34" borderId="46" xfId="0" applyFill="1" applyBorder="1" applyAlignment="1">
      <alignment horizontal="center" vertical="center" shrinkToFit="1"/>
    </xf>
    <xf numFmtId="0" fontId="0" fillId="34" borderId="43" xfId="0" applyFill="1" applyBorder="1" applyAlignment="1">
      <alignment horizontal="center" vertical="center" shrinkToFit="1"/>
    </xf>
    <xf numFmtId="0" fontId="0" fillId="34" borderId="47" xfId="0" applyFill="1" applyBorder="1" applyAlignment="1">
      <alignment horizontal="center" vertical="center" shrinkToFit="1"/>
    </xf>
    <xf numFmtId="0" fontId="0" fillId="34" borderId="48" xfId="0" applyFill="1" applyBorder="1" applyAlignment="1">
      <alignment horizontal="center" vertical="center" shrinkToFit="1"/>
    </xf>
    <xf numFmtId="0" fontId="0" fillId="34" borderId="49" xfId="0" applyFill="1" applyBorder="1" applyAlignment="1">
      <alignment horizontal="center" vertical="center" shrinkToFit="1"/>
    </xf>
    <xf numFmtId="0" fontId="0" fillId="34" borderId="30" xfId="0" applyFill="1" applyBorder="1" applyAlignment="1">
      <alignment horizontal="center" vertical="center" shrinkToFit="1"/>
    </xf>
    <xf numFmtId="0" fontId="0" fillId="37" borderId="33" xfId="0" applyFill="1" applyBorder="1" applyAlignment="1">
      <alignment horizontal="center" vertical="center" shrinkToFit="1"/>
    </xf>
    <xf numFmtId="0" fontId="6" fillId="37" borderId="32" xfId="0" applyFont="1" applyFill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34" borderId="50" xfId="0" applyFill="1" applyBorder="1" applyAlignment="1">
      <alignment horizontal="center" vertical="center" shrinkToFit="1"/>
    </xf>
    <xf numFmtId="0" fontId="0" fillId="34" borderId="51" xfId="0" applyFill="1" applyBorder="1" applyAlignment="1">
      <alignment horizontal="center" vertical="center" shrinkToFit="1"/>
    </xf>
    <xf numFmtId="0" fontId="0" fillId="34" borderId="52" xfId="0" applyFill="1" applyBorder="1" applyAlignment="1">
      <alignment horizontal="center" vertical="center" shrinkToFit="1"/>
    </xf>
    <xf numFmtId="0" fontId="4" fillId="34" borderId="28" xfId="0" applyFont="1" applyFill="1" applyBorder="1" applyAlignment="1">
      <alignment horizontal="left" vertical="top"/>
    </xf>
    <xf numFmtId="0" fontId="8" fillId="34" borderId="15" xfId="0" applyFont="1" applyFill="1" applyBorder="1" applyAlignment="1">
      <alignment horizontal="left" vertical="top" wrapText="1"/>
    </xf>
    <xf numFmtId="0" fontId="0" fillId="34" borderId="39" xfId="0" applyFill="1" applyBorder="1" applyAlignment="1">
      <alignment/>
    </xf>
    <xf numFmtId="0" fontId="1" fillId="34" borderId="42" xfId="0" applyFont="1" applyFill="1" applyBorder="1" applyAlignment="1">
      <alignment horizontal="center" vertical="center" shrinkToFit="1"/>
    </xf>
    <xf numFmtId="0" fontId="1" fillId="34" borderId="29" xfId="0" applyFont="1" applyFill="1" applyBorder="1" applyAlignment="1">
      <alignment horizontal="center" vertical="center" shrinkToFit="1"/>
    </xf>
    <xf numFmtId="0" fontId="0" fillId="34" borderId="42" xfId="0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top"/>
    </xf>
    <xf numFmtId="0" fontId="0" fillId="34" borderId="31" xfId="0" applyFill="1" applyBorder="1" applyAlignment="1">
      <alignment/>
    </xf>
    <xf numFmtId="0" fontId="8" fillId="34" borderId="27" xfId="0" applyFont="1" applyFill="1" applyBorder="1" applyAlignment="1">
      <alignment horizontal="left" vertical="top" wrapText="1"/>
    </xf>
    <xf numFmtId="0" fontId="8" fillId="34" borderId="27" xfId="0" applyFont="1" applyFill="1" applyBorder="1" applyAlignment="1">
      <alignment horizontal="left" vertical="top"/>
    </xf>
    <xf numFmtId="0" fontId="4" fillId="34" borderId="13" xfId="0" applyFont="1" applyFill="1" applyBorder="1" applyAlignment="1">
      <alignment horizontal="left" vertical="top"/>
    </xf>
    <xf numFmtId="0" fontId="0" fillId="34" borderId="28" xfId="0" applyFill="1" applyBorder="1" applyAlignment="1">
      <alignment/>
    </xf>
    <xf numFmtId="0" fontId="4" fillId="34" borderId="13" xfId="0" applyFont="1" applyFill="1" applyBorder="1" applyAlignment="1">
      <alignment vertical="top"/>
    </xf>
    <xf numFmtId="0" fontId="6" fillId="34" borderId="30" xfId="0" applyFont="1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0" fontId="0" fillId="33" borderId="53" xfId="0" applyFill="1" applyBorder="1" applyAlignment="1">
      <alignment horizontal="center" vertical="center" shrinkToFit="1"/>
    </xf>
    <xf numFmtId="0" fontId="0" fillId="33" borderId="54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33" borderId="24" xfId="0" applyFill="1" applyBorder="1" applyAlignment="1">
      <alignment horizontal="center" vertical="center" shrinkToFit="1"/>
    </xf>
    <xf numFmtId="0" fontId="0" fillId="33" borderId="37" xfId="0" applyFont="1" applyFill="1" applyBorder="1" applyAlignment="1">
      <alignment horizontal="center" vertical="center" shrinkToFit="1"/>
    </xf>
    <xf numFmtId="0" fontId="14" fillId="33" borderId="12" xfId="0" applyFont="1" applyFill="1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 shrinkToFit="1"/>
    </xf>
    <xf numFmtId="0" fontId="0" fillId="33" borderId="46" xfId="0" applyFill="1" applyBorder="1" applyAlignment="1">
      <alignment/>
    </xf>
    <xf numFmtId="0" fontId="0" fillId="33" borderId="33" xfId="0" applyFill="1" applyBorder="1" applyAlignment="1">
      <alignment horizontal="center" vertical="center" shrinkToFit="1" readingOrder="1"/>
    </xf>
    <xf numFmtId="0" fontId="0" fillId="33" borderId="33" xfId="0" applyFill="1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0" fontId="0" fillId="33" borderId="48" xfId="0" applyFill="1" applyBorder="1" applyAlignment="1">
      <alignment/>
    </xf>
    <xf numFmtId="0" fontId="0" fillId="33" borderId="32" xfId="0" applyFill="1" applyBorder="1" applyAlignment="1">
      <alignment horizontal="center" vertical="center" shrinkToFit="1" readingOrder="1"/>
    </xf>
    <xf numFmtId="0" fontId="0" fillId="33" borderId="32" xfId="0" applyFill="1" applyBorder="1" applyAlignment="1">
      <alignment horizontal="center" vertical="center" shrinkToFit="1"/>
    </xf>
    <xf numFmtId="0" fontId="0" fillId="33" borderId="49" xfId="0" applyFill="1" applyBorder="1" applyAlignment="1">
      <alignment/>
    </xf>
    <xf numFmtId="0" fontId="0" fillId="33" borderId="38" xfId="0" applyFill="1" applyBorder="1" applyAlignment="1">
      <alignment horizontal="center" vertical="center" shrinkToFit="1" readingOrder="1"/>
    </xf>
    <xf numFmtId="0" fontId="0" fillId="33" borderId="38" xfId="0" applyFill="1" applyBorder="1" applyAlignment="1">
      <alignment horizontal="center" vertical="center" shrinkToFit="1"/>
    </xf>
    <xf numFmtId="0" fontId="0" fillId="33" borderId="57" xfId="0" applyFill="1" applyBorder="1" applyAlignment="1">
      <alignment horizontal="center" vertical="center" shrinkToFit="1"/>
    </xf>
    <xf numFmtId="0" fontId="1" fillId="33" borderId="18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shrinkToFit="1" readingOrder="1"/>
    </xf>
    <xf numFmtId="0" fontId="1" fillId="33" borderId="12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shrinkToFit="1"/>
    </xf>
    <xf numFmtId="0" fontId="1" fillId="33" borderId="19" xfId="0" applyFont="1" applyFill="1" applyBorder="1" applyAlignment="1">
      <alignment horizontal="center" vertical="center" shrinkToFit="1"/>
    </xf>
    <xf numFmtId="0" fontId="0" fillId="33" borderId="38" xfId="0" applyFill="1" applyBorder="1" applyAlignment="1">
      <alignment/>
    </xf>
    <xf numFmtId="0" fontId="0" fillId="33" borderId="10" xfId="0" applyFill="1" applyBorder="1" applyAlignment="1">
      <alignment vertical="center" shrinkToFit="1"/>
    </xf>
    <xf numFmtId="0" fontId="0" fillId="33" borderId="37" xfId="0" applyFill="1" applyBorder="1" applyAlignment="1">
      <alignment vertical="center" shrinkToFit="1"/>
    </xf>
    <xf numFmtId="0" fontId="0" fillId="33" borderId="34" xfId="0" applyFill="1" applyBorder="1" applyAlignment="1">
      <alignment vertical="center" shrinkToFit="1"/>
    </xf>
    <xf numFmtId="0" fontId="0" fillId="33" borderId="58" xfId="0" applyFill="1" applyBorder="1" applyAlignment="1">
      <alignment vertical="center" shrinkToFit="1"/>
    </xf>
    <xf numFmtId="0" fontId="0" fillId="37" borderId="47" xfId="0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textRotation="90"/>
    </xf>
    <xf numFmtId="16" fontId="18" fillId="0" borderId="14" xfId="0" applyNumberFormat="1" applyFont="1" applyBorder="1" applyAlignment="1">
      <alignment textRotation="90"/>
    </xf>
    <xf numFmtId="0" fontId="18" fillId="0" borderId="11" xfId="0" applyFont="1" applyBorder="1" applyAlignment="1">
      <alignment horizontal="center" textRotation="90"/>
    </xf>
    <xf numFmtId="0" fontId="18" fillId="0" borderId="11" xfId="0" applyFont="1" applyBorder="1" applyAlignment="1">
      <alignment textRotation="90"/>
    </xf>
    <xf numFmtId="0" fontId="18" fillId="0" borderId="11" xfId="0" applyFont="1" applyBorder="1" applyAlignment="1">
      <alignment horizontal="left" textRotation="90"/>
    </xf>
    <xf numFmtId="0" fontId="18" fillId="0" borderId="14" xfId="0" applyFont="1" applyBorder="1" applyAlignment="1">
      <alignment horizontal="center" textRotation="90"/>
    </xf>
    <xf numFmtId="0" fontId="18" fillId="0" borderId="19" xfId="0" applyFont="1" applyBorder="1" applyAlignment="1">
      <alignment textRotation="90"/>
    </xf>
    <xf numFmtId="0" fontId="0" fillId="10" borderId="0" xfId="0" applyFill="1" applyAlignment="1">
      <alignment/>
    </xf>
    <xf numFmtId="0" fontId="0" fillId="33" borderId="10" xfId="0" applyFill="1" applyBorder="1" applyAlignment="1">
      <alignment shrinkToFit="1"/>
    </xf>
    <xf numFmtId="0" fontId="0" fillId="10" borderId="59" xfId="0" applyFont="1" applyFill="1" applyBorder="1" applyAlignment="1">
      <alignment horizontal="left"/>
    </xf>
    <xf numFmtId="0" fontId="18" fillId="0" borderId="12" xfId="0" applyFont="1" applyBorder="1" applyAlignment="1">
      <alignment horizontal="left" textRotation="90"/>
    </xf>
    <xf numFmtId="0" fontId="4" fillId="0" borderId="24" xfId="0" applyFont="1" applyFill="1" applyBorder="1" applyAlignment="1">
      <alignment horizontal="left" vertical="top" wrapText="1"/>
    </xf>
    <xf numFmtId="0" fontId="7" fillId="10" borderId="10" xfId="0" applyNumberFormat="1" applyFont="1" applyFill="1" applyBorder="1" applyAlignment="1" applyProtection="1">
      <alignment horizontal="left" vertical="top" wrapText="1"/>
      <protection/>
    </xf>
    <xf numFmtId="0" fontId="23" fillId="10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60" xfId="0" applyNumberFormat="1" applyFont="1" applyFill="1" applyBorder="1" applyAlignment="1" applyProtection="1">
      <alignment horizontal="left" vertical="top" wrapText="1"/>
      <protection/>
    </xf>
    <xf numFmtId="0" fontId="20" fillId="34" borderId="24" xfId="0" applyNumberFormat="1" applyFont="1" applyFill="1" applyBorder="1" applyAlignment="1" applyProtection="1">
      <alignment horizontal="left" vertical="top" wrapText="1"/>
      <protection/>
    </xf>
    <xf numFmtId="0" fontId="20" fillId="34" borderId="54" xfId="0" applyNumberFormat="1" applyFont="1" applyFill="1" applyBorder="1" applyAlignment="1" applyProtection="1">
      <alignment horizontal="left" vertical="top" wrapText="1"/>
      <protection/>
    </xf>
    <xf numFmtId="0" fontId="20" fillId="34" borderId="39" xfId="0" applyNumberFormat="1" applyFont="1" applyFill="1" applyBorder="1" applyAlignment="1" applyProtection="1">
      <alignment horizontal="left" vertical="top" wrapText="1"/>
      <protection/>
    </xf>
    <xf numFmtId="0" fontId="20" fillId="34" borderId="31" xfId="0" applyNumberFormat="1" applyFont="1" applyFill="1" applyBorder="1" applyAlignment="1" applyProtection="1">
      <alignment horizontal="left" vertical="top" wrapText="1"/>
      <protection/>
    </xf>
    <xf numFmtId="0" fontId="20" fillId="34" borderId="40" xfId="0" applyNumberFormat="1" applyFont="1" applyFill="1" applyBorder="1" applyAlignment="1" applyProtection="1">
      <alignment horizontal="left" vertical="top" wrapText="1"/>
      <protection/>
    </xf>
    <xf numFmtId="0" fontId="20" fillId="34" borderId="61" xfId="0" applyNumberFormat="1" applyFont="1" applyFill="1" applyBorder="1" applyAlignment="1" applyProtection="1">
      <alignment horizontal="left" vertical="top" wrapText="1"/>
      <protection/>
    </xf>
    <xf numFmtId="0" fontId="18" fillId="10" borderId="18" xfId="0" applyFont="1" applyFill="1" applyBorder="1" applyAlignment="1">
      <alignment textRotation="90"/>
    </xf>
    <xf numFmtId="0" fontId="10" fillId="33" borderId="0" xfId="0" applyFont="1" applyFill="1" applyAlignment="1">
      <alignment wrapText="1"/>
    </xf>
    <xf numFmtId="0" fontId="10" fillId="33" borderId="22" xfId="0" applyFont="1" applyFill="1" applyBorder="1" applyAlignment="1">
      <alignment wrapText="1"/>
    </xf>
    <xf numFmtId="0" fontId="18" fillId="33" borderId="10" xfId="0" applyFont="1" applyFill="1" applyBorder="1" applyAlignment="1">
      <alignment textRotation="90"/>
    </xf>
    <xf numFmtId="0" fontId="0" fillId="33" borderId="0" xfId="0" applyFill="1" applyAlignment="1">
      <alignment/>
    </xf>
    <xf numFmtId="0" fontId="0" fillId="33" borderId="11" xfId="0" applyFill="1" applyBorder="1" applyAlignment="1">
      <alignment shrinkToFi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horizontal="center" textRotation="90"/>
    </xf>
    <xf numFmtId="0" fontId="0" fillId="33" borderId="10" xfId="0" applyFill="1" applyBorder="1" applyAlignment="1">
      <alignment horizontal="center" shrinkToFit="1"/>
    </xf>
    <xf numFmtId="0" fontId="18" fillId="33" borderId="34" xfId="0" applyFont="1" applyFill="1" applyBorder="1" applyAlignment="1">
      <alignment textRotation="90"/>
    </xf>
    <xf numFmtId="0" fontId="0" fillId="33" borderId="34" xfId="0" applyFill="1" applyBorder="1" applyAlignment="1">
      <alignment shrinkToFit="1"/>
    </xf>
    <xf numFmtId="0" fontId="18" fillId="0" borderId="12" xfId="0" applyFont="1" applyBorder="1" applyAlignment="1">
      <alignment horizontal="center" textRotation="90"/>
    </xf>
    <xf numFmtId="0" fontId="10" fillId="10" borderId="15" xfId="0" applyFont="1" applyFill="1" applyBorder="1" applyAlignment="1">
      <alignment wrapText="1"/>
    </xf>
    <xf numFmtId="0" fontId="10" fillId="10" borderId="61" xfId="0" applyFont="1" applyFill="1" applyBorder="1" applyAlignment="1">
      <alignment wrapText="1"/>
    </xf>
    <xf numFmtId="0" fontId="10" fillId="10" borderId="62" xfId="0" applyFont="1" applyFill="1" applyBorder="1" applyAlignment="1">
      <alignment wrapText="1"/>
    </xf>
    <xf numFmtId="0" fontId="10" fillId="10" borderId="63" xfId="0" applyFont="1" applyFill="1" applyBorder="1" applyAlignment="1">
      <alignment wrapText="1"/>
    </xf>
    <xf numFmtId="0" fontId="18" fillId="10" borderId="37" xfId="0" applyFont="1" applyFill="1" applyBorder="1" applyAlignment="1">
      <alignment horizontal="center" textRotation="90"/>
    </xf>
    <xf numFmtId="0" fontId="0" fillId="10" borderId="15" xfId="0" applyFill="1" applyBorder="1" applyAlignment="1">
      <alignment/>
    </xf>
    <xf numFmtId="0" fontId="0" fillId="10" borderId="61" xfId="0" applyFill="1" applyBorder="1" applyAlignment="1">
      <alignment/>
    </xf>
    <xf numFmtId="0" fontId="0" fillId="34" borderId="15" xfId="0" applyFont="1" applyFill="1" applyBorder="1" applyAlignment="1">
      <alignment horizontal="left"/>
    </xf>
    <xf numFmtId="0" fontId="4" fillId="34" borderId="61" xfId="0" applyFont="1" applyFill="1" applyBorder="1" applyAlignment="1">
      <alignment horizontal="left" vertical="top" wrapText="1"/>
    </xf>
    <xf numFmtId="0" fontId="7" fillId="10" borderId="37" xfId="0" applyNumberFormat="1" applyFont="1" applyFill="1" applyBorder="1" applyAlignment="1" applyProtection="1">
      <alignment horizontal="left" vertical="top" wrapText="1"/>
      <protection/>
    </xf>
    <xf numFmtId="0" fontId="19" fillId="34" borderId="31" xfId="0" applyNumberFormat="1" applyFont="1" applyFill="1" applyBorder="1" applyAlignment="1" applyProtection="1">
      <alignment horizontal="left" vertical="top" wrapText="1"/>
      <protection/>
    </xf>
    <xf numFmtId="0" fontId="3" fillId="10" borderId="10" xfId="0" applyFont="1" applyFill="1" applyBorder="1" applyAlignment="1">
      <alignment horizontal="left" vertical="top"/>
    </xf>
    <xf numFmtId="0" fontId="20" fillId="34" borderId="42" xfId="0" applyNumberFormat="1" applyFont="1" applyFill="1" applyBorder="1" applyAlignment="1" applyProtection="1">
      <alignment horizontal="center" vertical="top" wrapText="1"/>
      <protection/>
    </xf>
    <xf numFmtId="0" fontId="20" fillId="34" borderId="64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Font="1" applyBorder="1" applyAlignment="1">
      <alignment horizontal="center"/>
    </xf>
    <xf numFmtId="0" fontId="20" fillId="34" borderId="42" xfId="0" applyNumberFormat="1" applyFont="1" applyFill="1" applyBorder="1" applyAlignment="1" applyProtection="1">
      <alignment horizontal="left" vertical="top" wrapText="1"/>
      <protection/>
    </xf>
    <xf numFmtId="0" fontId="20" fillId="34" borderId="35" xfId="0" applyNumberFormat="1" applyFont="1" applyFill="1" applyBorder="1" applyAlignment="1" applyProtection="1">
      <alignment horizontal="left" vertical="top" wrapText="1"/>
      <protection/>
    </xf>
    <xf numFmtId="0" fontId="20" fillId="34" borderId="53" xfId="0" applyNumberFormat="1" applyFont="1" applyFill="1" applyBorder="1" applyAlignment="1" applyProtection="1">
      <alignment horizontal="left" vertical="top" wrapText="1"/>
      <protection/>
    </xf>
    <xf numFmtId="0" fontId="20" fillId="34" borderId="13" xfId="0" applyNumberFormat="1" applyFont="1" applyFill="1" applyBorder="1" applyAlignment="1" applyProtection="1">
      <alignment horizontal="left" vertical="top" wrapText="1"/>
      <protection/>
    </xf>
    <xf numFmtId="0" fontId="20" fillId="34" borderId="19" xfId="0" applyNumberFormat="1" applyFont="1" applyFill="1" applyBorder="1" applyAlignment="1" applyProtection="1">
      <alignment horizontal="left" vertical="top" wrapText="1"/>
      <protection/>
    </xf>
    <xf numFmtId="0" fontId="57" fillId="0" borderId="18" xfId="0" applyFont="1" applyBorder="1" applyAlignment="1">
      <alignment vertical="top"/>
    </xf>
    <xf numFmtId="0" fontId="58" fillId="0" borderId="18" xfId="0" applyFont="1" applyBorder="1" applyAlignment="1">
      <alignment/>
    </xf>
    <xf numFmtId="0" fontId="0" fillId="34" borderId="65" xfId="0" applyFill="1" applyBorder="1" applyAlignment="1">
      <alignment horizontal="center" vertical="center" shrinkToFit="1"/>
    </xf>
    <xf numFmtId="0" fontId="0" fillId="34" borderId="66" xfId="0" applyFill="1" applyBorder="1" applyAlignment="1">
      <alignment horizontal="center" vertical="center" shrinkToFit="1"/>
    </xf>
    <xf numFmtId="0" fontId="7" fillId="10" borderId="10" xfId="0" applyNumberFormat="1" applyFont="1" applyFill="1" applyBorder="1" applyAlignment="1" applyProtection="1">
      <alignment vertical="top" wrapText="1"/>
      <protection/>
    </xf>
    <xf numFmtId="0" fontId="0" fillId="10" borderId="12" xfId="0" applyFill="1" applyBorder="1" applyAlignment="1">
      <alignment horizontal="center" vertical="center" shrinkToFit="1"/>
    </xf>
    <xf numFmtId="0" fontId="1" fillId="0" borderId="15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36" borderId="58" xfId="0" applyFont="1" applyFill="1" applyBorder="1" applyAlignment="1">
      <alignment horizontal="center" vertical="center" shrinkToFit="1"/>
    </xf>
    <xf numFmtId="0" fontId="1" fillId="36" borderId="12" xfId="0" applyFont="1" applyFill="1" applyBorder="1" applyAlignment="1">
      <alignment horizontal="center" vertical="center" shrinkToFit="1"/>
    </xf>
    <xf numFmtId="0" fontId="15" fillId="0" borderId="34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2" fillId="0" borderId="35" xfId="0" applyFont="1" applyBorder="1" applyAlignment="1">
      <alignment horizontal="center" textRotation="90"/>
    </xf>
    <xf numFmtId="0" fontId="2" fillId="0" borderId="28" xfId="0" applyFont="1" applyBorder="1" applyAlignment="1">
      <alignment horizontal="center" textRotation="90"/>
    </xf>
    <xf numFmtId="0" fontId="2" fillId="0" borderId="59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41" xfId="0" applyFont="1" applyBorder="1" applyAlignment="1">
      <alignment horizontal="center" textRotation="90"/>
    </xf>
    <xf numFmtId="0" fontId="2" fillId="0" borderId="32" xfId="0" applyFont="1" applyBorder="1" applyAlignment="1">
      <alignment horizontal="center" textRotation="90"/>
    </xf>
    <xf numFmtId="0" fontId="2" fillId="0" borderId="45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0" fillId="34" borderId="53" xfId="0" applyNumberFormat="1" applyFont="1" applyFill="1" applyBorder="1" applyAlignment="1" applyProtection="1">
      <alignment horizontal="left" vertical="top" wrapText="1"/>
      <protection/>
    </xf>
    <xf numFmtId="0" fontId="9" fillId="0" borderId="3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/>
    </xf>
    <xf numFmtId="0" fontId="20" fillId="34" borderId="42" xfId="0" applyNumberFormat="1" applyFont="1" applyFill="1" applyBorder="1" applyAlignment="1" applyProtection="1">
      <alignment horizontal="center" vertical="top" wrapText="1"/>
      <protection/>
    </xf>
    <xf numFmtId="0" fontId="0" fillId="0" borderId="2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35" xfId="0" applyFont="1" applyBorder="1" applyAlignment="1">
      <alignment horizontal="center" textRotation="90"/>
    </xf>
    <xf numFmtId="0" fontId="4" fillId="0" borderId="28" xfId="0" applyFont="1" applyBorder="1" applyAlignment="1">
      <alignment horizontal="center" textRotation="90"/>
    </xf>
    <xf numFmtId="0" fontId="4" fillId="0" borderId="64" xfId="0" applyFont="1" applyBorder="1" applyAlignment="1">
      <alignment horizontal="center" textRotation="90"/>
    </xf>
    <xf numFmtId="0" fontId="8" fillId="0" borderId="5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61" xfId="0" applyBorder="1" applyAlignment="1">
      <alignment horizontal="center" shrinkToFit="1"/>
    </xf>
    <xf numFmtId="0" fontId="21" fillId="34" borderId="46" xfId="0" applyFont="1" applyFill="1" applyBorder="1" applyAlignment="1">
      <alignment horizontal="center" vertical="center" shrinkToFit="1"/>
    </xf>
    <xf numFmtId="0" fontId="21" fillId="34" borderId="33" xfId="0" applyFont="1" applyFill="1" applyBorder="1" applyAlignment="1">
      <alignment horizontal="center" vertical="center" shrinkToFit="1"/>
    </xf>
    <xf numFmtId="0" fontId="21" fillId="34" borderId="44" xfId="0" applyFont="1" applyFill="1" applyBorder="1" applyAlignment="1">
      <alignment horizontal="center" vertical="center" shrinkToFit="1"/>
    </xf>
    <xf numFmtId="0" fontId="0" fillId="10" borderId="58" xfId="0" applyFill="1" applyBorder="1" applyAlignment="1">
      <alignment horizontal="center" vertical="center" shrinkToFit="1"/>
    </xf>
    <xf numFmtId="0" fontId="0" fillId="34" borderId="68" xfId="0" applyFill="1" applyBorder="1" applyAlignment="1">
      <alignment horizontal="center" vertical="center" shrinkToFit="1"/>
    </xf>
    <xf numFmtId="0" fontId="9" fillId="0" borderId="67" xfId="0" applyFont="1" applyBorder="1" applyAlignment="1">
      <alignment horizontal="center"/>
    </xf>
    <xf numFmtId="0" fontId="3" fillId="1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0" fillId="34" borderId="28" xfId="0" applyNumberFormat="1" applyFont="1" applyFill="1" applyBorder="1" applyAlignment="1" applyProtection="1">
      <alignment horizontal="center" vertical="top" wrapText="1"/>
      <protection/>
    </xf>
    <xf numFmtId="0" fontId="20" fillId="34" borderId="61" xfId="0" applyNumberFormat="1" applyFont="1" applyFill="1" applyBorder="1" applyAlignment="1" applyProtection="1">
      <alignment horizontal="left" vertical="top" wrapText="1"/>
      <protection/>
    </xf>
    <xf numFmtId="0" fontId="21" fillId="34" borderId="50" xfId="0" applyFont="1" applyFill="1" applyBorder="1" applyAlignment="1">
      <alignment horizontal="center" vertical="center" shrinkToFit="1"/>
    </xf>
    <xf numFmtId="0" fontId="21" fillId="34" borderId="52" xfId="0" applyFont="1" applyFill="1" applyBorder="1" applyAlignment="1">
      <alignment horizontal="center" vertical="center" shrinkToFit="1"/>
    </xf>
    <xf numFmtId="0" fontId="21" fillId="34" borderId="69" xfId="0" applyFont="1" applyFill="1" applyBorder="1" applyAlignment="1">
      <alignment horizontal="center" vertical="center" shrinkToFit="1"/>
    </xf>
    <xf numFmtId="0" fontId="21" fillId="10" borderId="10" xfId="0" applyFont="1" applyFill="1" applyBorder="1" applyAlignment="1">
      <alignment horizontal="center" vertical="center" shrinkToFit="1"/>
    </xf>
    <xf numFmtId="0" fontId="21" fillId="33" borderId="10" xfId="0" applyFont="1" applyFill="1" applyBorder="1" applyAlignment="1">
      <alignment horizontal="center" vertical="center" shrinkToFit="1"/>
    </xf>
    <xf numFmtId="0" fontId="0" fillId="10" borderId="10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2" fillId="10" borderId="12" xfId="0" applyFont="1" applyFill="1" applyBorder="1" applyAlignment="1">
      <alignment horizontal="center" vertical="center" shrinkToFit="1"/>
    </xf>
    <xf numFmtId="0" fontId="2" fillId="10" borderId="19" xfId="0" applyFont="1" applyFill="1" applyBorder="1" applyAlignment="1">
      <alignment horizontal="center" vertical="center" shrinkToFit="1"/>
    </xf>
    <xf numFmtId="0" fontId="2" fillId="10" borderId="10" xfId="0" applyFont="1" applyFill="1" applyBorder="1" applyAlignment="1">
      <alignment horizontal="center" vertical="center" shrinkToFit="1"/>
    </xf>
    <xf numFmtId="0" fontId="17" fillId="33" borderId="10" xfId="0" applyFont="1" applyFill="1" applyBorder="1" applyAlignment="1">
      <alignment horizontal="center" vertical="center" shrinkToFit="1"/>
    </xf>
    <xf numFmtId="0" fontId="2" fillId="34" borderId="51" xfId="0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 shrinkToFit="1"/>
    </xf>
    <xf numFmtId="0" fontId="2" fillId="34" borderId="52" xfId="0" applyFont="1" applyFill="1" applyBorder="1" applyAlignment="1">
      <alignment horizontal="center" vertical="center" shrinkToFit="1"/>
    </xf>
    <xf numFmtId="0" fontId="2" fillId="34" borderId="69" xfId="0" applyFont="1" applyFill="1" applyBorder="1" applyAlignment="1">
      <alignment horizontal="center" vertical="center" shrinkToFit="1"/>
    </xf>
    <xf numFmtId="0" fontId="2" fillId="34" borderId="43" xfId="0" applyFont="1" applyFill="1" applyBorder="1" applyAlignment="1">
      <alignment horizontal="center" vertical="center" shrinkToFit="1"/>
    </xf>
    <xf numFmtId="0" fontId="2" fillId="34" borderId="33" xfId="0" applyFont="1" applyFill="1" applyBorder="1" applyAlignment="1">
      <alignment horizontal="center" vertical="center" shrinkToFit="1"/>
    </xf>
    <xf numFmtId="0" fontId="2" fillId="34" borderId="44" xfId="0" applyFont="1" applyFill="1" applyBorder="1" applyAlignment="1">
      <alignment horizontal="center" vertical="center" shrinkToFit="1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32" xfId="0" applyFont="1" applyFill="1" applyBorder="1" applyAlignment="1">
      <alignment horizontal="center" vertical="center" shrinkToFit="1"/>
    </xf>
    <xf numFmtId="0" fontId="2" fillId="34" borderId="41" xfId="0" applyFont="1" applyFill="1" applyBorder="1" applyAlignment="1">
      <alignment horizontal="center" vertical="center" shrinkToFit="1"/>
    </xf>
    <xf numFmtId="0" fontId="2" fillId="34" borderId="36" xfId="0" applyFont="1" applyFill="1" applyBorder="1" applyAlignment="1">
      <alignment horizontal="center" vertical="center" shrinkToFit="1"/>
    </xf>
    <xf numFmtId="0" fontId="2" fillId="34" borderId="38" xfId="0" applyFont="1" applyFill="1" applyBorder="1" applyAlignment="1">
      <alignment horizontal="center" vertical="center" shrinkToFit="1"/>
    </xf>
    <xf numFmtId="0" fontId="2" fillId="34" borderId="45" xfId="0" applyFont="1" applyFill="1" applyBorder="1" applyAlignment="1">
      <alignment horizontal="center" vertical="center" shrinkToFit="1"/>
    </xf>
    <xf numFmtId="0" fontId="22" fillId="33" borderId="10" xfId="0" applyFont="1" applyFill="1" applyBorder="1" applyAlignment="1">
      <alignment horizontal="center" vertical="center" shrinkToFit="1"/>
    </xf>
    <xf numFmtId="0" fontId="21" fillId="34" borderId="43" xfId="0" applyFont="1" applyFill="1" applyBorder="1" applyAlignment="1">
      <alignment horizontal="center" vertical="center" shrinkToFit="1"/>
    </xf>
    <xf numFmtId="0" fontId="21" fillId="34" borderId="33" xfId="0" applyFont="1" applyFill="1" applyBorder="1" applyAlignment="1">
      <alignment horizontal="center" vertical="center" shrinkToFit="1"/>
    </xf>
    <xf numFmtId="0" fontId="21" fillId="34" borderId="44" xfId="0" applyFont="1" applyFill="1" applyBorder="1" applyAlignment="1">
      <alignment horizontal="center" vertical="center" shrinkToFit="1"/>
    </xf>
    <xf numFmtId="0" fontId="21" fillId="37" borderId="33" xfId="0" applyFont="1" applyFill="1" applyBorder="1" applyAlignment="1">
      <alignment horizontal="center" vertical="center" shrinkToFit="1"/>
    </xf>
    <xf numFmtId="0" fontId="21" fillId="34" borderId="25" xfId="0" applyFont="1" applyFill="1" applyBorder="1" applyAlignment="1">
      <alignment horizontal="center" vertical="center" shrinkToFit="1"/>
    </xf>
    <xf numFmtId="0" fontId="21" fillId="34" borderId="32" xfId="0" applyFont="1" applyFill="1" applyBorder="1" applyAlignment="1">
      <alignment horizontal="center" vertical="center" shrinkToFit="1"/>
    </xf>
    <xf numFmtId="0" fontId="21" fillId="34" borderId="41" xfId="0" applyFont="1" applyFill="1" applyBorder="1" applyAlignment="1">
      <alignment horizontal="center" vertical="center" shrinkToFit="1"/>
    </xf>
    <xf numFmtId="0" fontId="22" fillId="34" borderId="51" xfId="0" applyFont="1" applyFill="1" applyBorder="1" applyAlignment="1">
      <alignment horizontal="center" vertical="center" shrinkToFit="1"/>
    </xf>
    <xf numFmtId="0" fontId="22" fillId="34" borderId="52" xfId="0" applyFont="1" applyFill="1" applyBorder="1" applyAlignment="1">
      <alignment horizontal="center" vertical="center" shrinkToFit="1"/>
    </xf>
    <xf numFmtId="0" fontId="22" fillId="0" borderId="52" xfId="0" applyFont="1" applyFill="1" applyBorder="1" applyAlignment="1">
      <alignment horizontal="center" vertical="center" shrinkToFit="1"/>
    </xf>
    <xf numFmtId="0" fontId="22" fillId="37" borderId="69" xfId="0" applyFont="1" applyFill="1" applyBorder="1" applyAlignment="1">
      <alignment horizontal="center" vertical="center" shrinkToFit="1"/>
    </xf>
    <xf numFmtId="0" fontId="22" fillId="34" borderId="69" xfId="0" applyFont="1" applyFill="1" applyBorder="1" applyAlignment="1">
      <alignment horizontal="center" vertical="center" shrinkToFit="1"/>
    </xf>
    <xf numFmtId="0" fontId="0" fillId="34" borderId="70" xfId="0" applyFill="1" applyBorder="1" applyAlignment="1">
      <alignment horizontal="center" vertical="center" shrinkToFit="1"/>
    </xf>
    <xf numFmtId="0" fontId="0" fillId="37" borderId="41" xfId="0" applyFill="1" applyBorder="1" applyAlignment="1">
      <alignment horizontal="center" vertical="center" shrinkToFit="1"/>
    </xf>
    <xf numFmtId="0" fontId="0" fillId="34" borderId="69" xfId="0" applyFill="1" applyBorder="1" applyAlignment="1">
      <alignment horizontal="center" vertical="center" shrinkToFit="1"/>
    </xf>
    <xf numFmtId="0" fontId="59" fillId="0" borderId="20" xfId="0" applyFont="1" applyBorder="1" applyAlignment="1">
      <alignment/>
    </xf>
    <xf numFmtId="0" fontId="20" fillId="34" borderId="71" xfId="0" applyNumberFormat="1" applyFont="1" applyFill="1" applyBorder="1" applyAlignment="1" applyProtection="1">
      <alignment horizontal="left" vertical="top" wrapText="1"/>
      <protection/>
    </xf>
    <xf numFmtId="0" fontId="57" fillId="0" borderId="72" xfId="0" applyFont="1" applyBorder="1" applyAlignment="1">
      <alignment vertical="top"/>
    </xf>
    <xf numFmtId="0" fontId="20" fillId="34" borderId="73" xfId="0" applyNumberFormat="1" applyFont="1" applyFill="1" applyBorder="1" applyAlignment="1" applyProtection="1">
      <alignment horizontal="left" vertical="top" wrapText="1"/>
      <protection/>
    </xf>
    <xf numFmtId="0" fontId="60" fillId="10" borderId="10" xfId="0" applyFont="1" applyFill="1" applyBorder="1" applyAlignment="1">
      <alignment vertical="top"/>
    </xf>
    <xf numFmtId="0" fontId="57" fillId="0" borderId="20" xfId="0" applyFont="1" applyBorder="1" applyAlignment="1">
      <alignment vertical="top"/>
    </xf>
    <xf numFmtId="0" fontId="58" fillId="0" borderId="71" xfId="0" applyFont="1" applyBorder="1" applyAlignment="1">
      <alignment vertical="top" wrapText="1"/>
    </xf>
    <xf numFmtId="0" fontId="0" fillId="33" borderId="33" xfId="0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0" fillId="10" borderId="34" xfId="0" applyFill="1" applyBorder="1" applyAlignment="1">
      <alignment horizontal="center" vertical="center" shrinkToFit="1"/>
    </xf>
    <xf numFmtId="0" fontId="2" fillId="10" borderId="34" xfId="0" applyFont="1" applyFill="1" applyBorder="1" applyAlignment="1">
      <alignment horizontal="center" vertical="center" shrinkToFit="1"/>
    </xf>
    <xf numFmtId="0" fontId="21" fillId="10" borderId="34" xfId="0" applyFont="1" applyFill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0" fillId="10" borderId="37" xfId="0" applyFill="1" applyBorder="1" applyAlignment="1">
      <alignment horizontal="center" vertical="center" shrinkToFit="1"/>
    </xf>
    <xf numFmtId="0" fontId="2" fillId="10" borderId="37" xfId="0" applyFont="1" applyFill="1" applyBorder="1" applyAlignment="1">
      <alignment horizontal="center" vertical="center" shrinkToFit="1"/>
    </xf>
    <xf numFmtId="0" fontId="21" fillId="10" borderId="37" xfId="0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21" fillId="33" borderId="10" xfId="0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21" fillId="34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0" fillId="37" borderId="38" xfId="0" applyFill="1" applyBorder="1" applyAlignment="1">
      <alignment horizontal="center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BG24"/>
  <sheetViews>
    <sheetView zoomScale="87" zoomScaleNormal="87" zoomScaleSheetLayoutView="52" zoomScalePageLayoutView="64" workbookViewId="0" topLeftCell="A1">
      <selection activeCell="B1" sqref="B1:BG1"/>
    </sheetView>
  </sheetViews>
  <sheetFormatPr defaultColWidth="9.140625" defaultRowHeight="15" outlineLevelCol="1"/>
  <cols>
    <col min="1" max="1" width="2.28125" style="0" customWidth="1"/>
    <col min="2" max="2" width="8.140625" style="0" customWidth="1"/>
    <col min="3" max="3" width="36.00390625" style="0" customWidth="1"/>
    <col min="4" max="4" width="8.140625" style="0" customWidth="1"/>
    <col min="5" max="5" width="3.140625" style="0" customWidth="1" outlineLevel="1"/>
    <col min="6" max="7" width="2.8515625" style="0" customWidth="1" outlineLevel="1"/>
    <col min="8" max="8" width="2.7109375" style="0" customWidth="1" outlineLevel="1"/>
    <col min="9" max="13" width="2.8515625" style="0" customWidth="1" outlineLevel="1"/>
    <col min="14" max="14" width="2.7109375" style="0" customWidth="1" outlineLevel="1"/>
    <col min="15" max="16" width="2.8515625" style="0" customWidth="1" outlineLevel="1"/>
    <col min="17" max="17" width="3.00390625" style="0" customWidth="1" outlineLevel="1"/>
    <col min="18" max="19" width="2.8515625" style="0" customWidth="1" outlineLevel="1"/>
    <col min="20" max="20" width="3.140625" style="0" customWidth="1" outlineLevel="1"/>
    <col min="21" max="21" width="2.7109375" style="0" customWidth="1" outlineLevel="1"/>
    <col min="22" max="22" width="6.28125" style="0" customWidth="1"/>
    <col min="23" max="23" width="2.8515625" style="0" customWidth="1"/>
    <col min="24" max="24" width="2.57421875" style="0" customWidth="1"/>
    <col min="25" max="25" width="3.140625" style="0" customWidth="1"/>
    <col min="26" max="26" width="3.140625" style="0" customWidth="1" outlineLevel="1"/>
    <col min="27" max="27" width="3.28125" style="0" customWidth="1" outlineLevel="1"/>
    <col min="28" max="28" width="3.00390625" style="0" customWidth="1" outlineLevel="1"/>
    <col min="29" max="29" width="3.28125" style="0" customWidth="1" outlineLevel="1"/>
    <col min="30" max="30" width="3.00390625" style="0" customWidth="1" outlineLevel="1"/>
    <col min="31" max="31" width="3.140625" style="0" customWidth="1" outlineLevel="1"/>
    <col min="32" max="33" width="3.00390625" style="0" customWidth="1" outlineLevel="1"/>
    <col min="34" max="34" width="3.28125" style="0" customWidth="1" outlineLevel="1"/>
    <col min="35" max="35" width="3.140625" style="0" customWidth="1" outlineLevel="1"/>
    <col min="36" max="36" width="2.8515625" style="0" customWidth="1" outlineLevel="1"/>
    <col min="37" max="37" width="2.7109375" style="0" customWidth="1" outlineLevel="1"/>
    <col min="38" max="39" width="2.8515625" style="0" customWidth="1" outlineLevel="1"/>
    <col min="40" max="40" width="3.28125" style="0" customWidth="1" outlineLevel="1"/>
    <col min="41" max="42" width="2.7109375" style="0" customWidth="1" outlineLevel="1"/>
    <col min="43" max="43" width="2.8515625" style="0" customWidth="1" outlineLevel="1"/>
    <col min="44" max="44" width="3.00390625" style="0" customWidth="1" outlineLevel="1"/>
    <col min="45" max="45" width="2.7109375" style="0" customWidth="1" outlineLevel="1"/>
    <col min="46" max="46" width="3.00390625" style="0" customWidth="1" outlineLevel="1"/>
    <col min="47" max="48" width="2.8515625" style="0" customWidth="1" outlineLevel="1"/>
    <col min="49" max="49" width="4.8515625" style="0" customWidth="1"/>
    <col min="50" max="50" width="3.28125" style="0" customWidth="1"/>
    <col min="51" max="53" width="2.8515625" style="0" customWidth="1"/>
    <col min="54" max="54" width="3.140625" style="0" customWidth="1"/>
    <col min="55" max="56" width="2.7109375" style="0" customWidth="1"/>
    <col min="57" max="58" width="2.8515625" style="0" customWidth="1"/>
    <col min="59" max="59" width="4.8515625" style="0" customWidth="1"/>
  </cols>
  <sheetData>
    <row r="1" spans="2:59" ht="34.5" customHeight="1" thickBot="1">
      <c r="B1" s="234" t="s">
        <v>154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</row>
    <row r="2" spans="1:59" ht="102.75" thickBot="1">
      <c r="A2" s="235" t="s">
        <v>66</v>
      </c>
      <c r="B2" s="235" t="s">
        <v>0</v>
      </c>
      <c r="C2" s="237" t="s">
        <v>1</v>
      </c>
      <c r="D2" s="239" t="s">
        <v>67</v>
      </c>
      <c r="E2" s="81" t="s">
        <v>36</v>
      </c>
      <c r="F2" s="2" t="s">
        <v>86</v>
      </c>
      <c r="G2" s="2" t="s">
        <v>87</v>
      </c>
      <c r="H2" s="3" t="s">
        <v>88</v>
      </c>
      <c r="I2" s="4" t="s">
        <v>89</v>
      </c>
      <c r="J2" s="4" t="s">
        <v>90</v>
      </c>
      <c r="K2" s="4" t="s">
        <v>39</v>
      </c>
      <c r="L2" s="4" t="s">
        <v>40</v>
      </c>
      <c r="M2" s="4" t="s">
        <v>91</v>
      </c>
      <c r="N2" s="4" t="s">
        <v>41</v>
      </c>
      <c r="O2" s="4" t="s">
        <v>42</v>
      </c>
      <c r="P2" s="4" t="s">
        <v>43</v>
      </c>
      <c r="Q2" s="3" t="s">
        <v>92</v>
      </c>
      <c r="R2" s="2" t="s">
        <v>93</v>
      </c>
      <c r="S2" s="2" t="s">
        <v>45</v>
      </c>
      <c r="T2" s="2" t="s">
        <v>46</v>
      </c>
      <c r="U2" s="97" t="s">
        <v>94</v>
      </c>
      <c r="V2" s="82" t="s">
        <v>83</v>
      </c>
      <c r="W2" s="19" t="s">
        <v>68</v>
      </c>
      <c r="X2" s="20" t="s">
        <v>69</v>
      </c>
      <c r="Y2" s="4" t="s">
        <v>49</v>
      </c>
      <c r="Z2" s="4" t="s">
        <v>50</v>
      </c>
      <c r="AA2" s="3" t="s">
        <v>51</v>
      </c>
      <c r="AB2" s="2" t="s">
        <v>95</v>
      </c>
      <c r="AC2" s="2" t="s">
        <v>96</v>
      </c>
      <c r="AD2" s="2" t="s">
        <v>52</v>
      </c>
      <c r="AE2" s="3" t="s">
        <v>116</v>
      </c>
      <c r="AF2" s="4" t="s">
        <v>117</v>
      </c>
      <c r="AG2" s="4" t="s">
        <v>118</v>
      </c>
      <c r="AH2" s="4" t="s">
        <v>119</v>
      </c>
      <c r="AI2" s="3" t="s">
        <v>120</v>
      </c>
      <c r="AJ2" s="4" t="s">
        <v>121</v>
      </c>
      <c r="AK2" s="4" t="s">
        <v>122</v>
      </c>
      <c r="AL2" s="4" t="s">
        <v>123</v>
      </c>
      <c r="AM2" s="3" t="s">
        <v>124</v>
      </c>
      <c r="AN2" s="4" t="s">
        <v>125</v>
      </c>
      <c r="AO2" s="4" t="s">
        <v>126</v>
      </c>
      <c r="AP2" s="4" t="s">
        <v>127</v>
      </c>
      <c r="AQ2" s="4" t="s">
        <v>128</v>
      </c>
      <c r="AR2" s="3" t="s">
        <v>129</v>
      </c>
      <c r="AS2" s="3" t="s">
        <v>130</v>
      </c>
      <c r="AT2" s="4" t="s">
        <v>131</v>
      </c>
      <c r="AU2" s="10" t="s">
        <v>132</v>
      </c>
      <c r="AV2" s="21" t="s">
        <v>133</v>
      </c>
      <c r="AW2" s="83" t="s">
        <v>84</v>
      </c>
      <c r="AX2" s="22" t="s">
        <v>14</v>
      </c>
      <c r="AY2" s="4" t="s">
        <v>15</v>
      </c>
      <c r="AZ2" s="4" t="s">
        <v>16</v>
      </c>
      <c r="BA2" s="4" t="s">
        <v>17</v>
      </c>
      <c r="BB2" s="4" t="s">
        <v>18</v>
      </c>
      <c r="BC2" s="4" t="s">
        <v>19</v>
      </c>
      <c r="BD2" s="4" t="s">
        <v>20</v>
      </c>
      <c r="BE2" s="4" t="s">
        <v>21</v>
      </c>
      <c r="BF2" s="21" t="s">
        <v>22</v>
      </c>
      <c r="BG2" s="1" t="s">
        <v>2</v>
      </c>
    </row>
    <row r="3" spans="1:59" ht="15.75" thickBot="1">
      <c r="A3" s="236"/>
      <c r="B3" s="236"/>
      <c r="C3" s="238"/>
      <c r="D3" s="240"/>
      <c r="E3" s="242" t="s">
        <v>3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3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4"/>
    </row>
    <row r="4" spans="1:59" ht="15.75" thickBot="1">
      <c r="A4" s="236"/>
      <c r="B4" s="236"/>
      <c r="C4" s="238"/>
      <c r="D4" s="240"/>
      <c r="E4" s="54">
        <v>36</v>
      </c>
      <c r="F4" s="32">
        <v>37</v>
      </c>
      <c r="G4" s="32">
        <v>38</v>
      </c>
      <c r="H4" s="32">
        <v>39</v>
      </c>
      <c r="I4" s="32">
        <v>40</v>
      </c>
      <c r="J4" s="32">
        <v>41</v>
      </c>
      <c r="K4" s="32">
        <v>42</v>
      </c>
      <c r="L4" s="32">
        <v>43</v>
      </c>
      <c r="M4" s="32">
        <v>44</v>
      </c>
      <c r="N4" s="32">
        <v>45</v>
      </c>
      <c r="O4" s="32">
        <v>46</v>
      </c>
      <c r="P4" s="32">
        <v>47</v>
      </c>
      <c r="Q4" s="32">
        <v>48</v>
      </c>
      <c r="R4" s="32">
        <v>49</v>
      </c>
      <c r="S4" s="32">
        <v>50</v>
      </c>
      <c r="T4" s="33">
        <v>51</v>
      </c>
      <c r="U4" s="33">
        <v>52</v>
      </c>
      <c r="V4" s="34"/>
      <c r="W4" s="35">
        <v>1</v>
      </c>
      <c r="X4" s="36">
        <v>2</v>
      </c>
      <c r="Y4" s="32">
        <v>3</v>
      </c>
      <c r="Z4" s="32">
        <v>4</v>
      </c>
      <c r="AA4" s="32">
        <v>5</v>
      </c>
      <c r="AB4" s="32">
        <v>6</v>
      </c>
      <c r="AC4" s="32">
        <v>7</v>
      </c>
      <c r="AD4" s="32">
        <v>8</v>
      </c>
      <c r="AE4" s="32">
        <v>9</v>
      </c>
      <c r="AF4" s="32">
        <v>10</v>
      </c>
      <c r="AG4" s="32">
        <v>11</v>
      </c>
      <c r="AH4" s="32">
        <v>12</v>
      </c>
      <c r="AI4" s="32">
        <v>13</v>
      </c>
      <c r="AJ4" s="32">
        <v>14</v>
      </c>
      <c r="AK4" s="32">
        <v>15</v>
      </c>
      <c r="AL4" s="32">
        <v>16</v>
      </c>
      <c r="AM4" s="32">
        <v>17</v>
      </c>
      <c r="AN4" s="32">
        <v>18</v>
      </c>
      <c r="AO4" s="32">
        <v>19</v>
      </c>
      <c r="AP4" s="32">
        <v>20</v>
      </c>
      <c r="AQ4" s="32">
        <v>21</v>
      </c>
      <c r="AR4" s="32">
        <v>22</v>
      </c>
      <c r="AS4" s="32">
        <v>23</v>
      </c>
      <c r="AT4" s="32">
        <v>24</v>
      </c>
      <c r="AU4" s="37">
        <v>25</v>
      </c>
      <c r="AV4" s="37">
        <v>26</v>
      </c>
      <c r="AW4" s="34"/>
      <c r="AX4" s="38">
        <v>27</v>
      </c>
      <c r="AY4" s="38">
        <v>28</v>
      </c>
      <c r="AZ4" s="38">
        <v>29</v>
      </c>
      <c r="BA4" s="38">
        <v>30</v>
      </c>
      <c r="BB4" s="38">
        <v>31</v>
      </c>
      <c r="BC4" s="38">
        <v>32</v>
      </c>
      <c r="BD4" s="38">
        <v>33</v>
      </c>
      <c r="BE4" s="38">
        <v>34</v>
      </c>
      <c r="BF4" s="38">
        <v>35</v>
      </c>
      <c r="BG4" s="39"/>
    </row>
    <row r="5" spans="1:59" ht="10.5" customHeight="1" thickBot="1">
      <c r="A5" s="236"/>
      <c r="B5" s="236"/>
      <c r="C5" s="238"/>
      <c r="D5" s="240"/>
      <c r="E5" s="242" t="s">
        <v>4</v>
      </c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5"/>
    </row>
    <row r="6" spans="1:59" ht="18.75" customHeight="1" thickBot="1">
      <c r="A6" s="236"/>
      <c r="B6" s="236"/>
      <c r="C6" s="238"/>
      <c r="D6" s="241"/>
      <c r="E6" s="67">
        <v>1</v>
      </c>
      <c r="F6" s="12">
        <v>2</v>
      </c>
      <c r="G6" s="68">
        <v>3</v>
      </c>
      <c r="H6" s="68">
        <v>4</v>
      </c>
      <c r="I6" s="68">
        <v>5</v>
      </c>
      <c r="J6" s="68">
        <v>6</v>
      </c>
      <c r="K6" s="68">
        <v>7</v>
      </c>
      <c r="L6" s="68">
        <v>8</v>
      </c>
      <c r="M6" s="68">
        <v>9</v>
      </c>
      <c r="N6" s="68">
        <v>10</v>
      </c>
      <c r="O6" s="68">
        <v>11</v>
      </c>
      <c r="P6" s="68">
        <v>12</v>
      </c>
      <c r="Q6" s="68">
        <v>13</v>
      </c>
      <c r="R6" s="68">
        <v>14</v>
      </c>
      <c r="S6" s="68">
        <v>15</v>
      </c>
      <c r="T6" s="13">
        <v>16</v>
      </c>
      <c r="U6" s="89">
        <v>17</v>
      </c>
      <c r="V6" s="72"/>
      <c r="W6" s="73">
        <v>18</v>
      </c>
      <c r="X6" s="70">
        <v>19</v>
      </c>
      <c r="Y6" s="71">
        <v>20</v>
      </c>
      <c r="Z6" s="12">
        <v>21</v>
      </c>
      <c r="AA6" s="68">
        <v>22</v>
      </c>
      <c r="AB6" s="68">
        <v>23</v>
      </c>
      <c r="AC6" s="68">
        <v>24</v>
      </c>
      <c r="AD6" s="68">
        <v>25</v>
      </c>
      <c r="AE6" s="68">
        <v>26</v>
      </c>
      <c r="AF6" s="68">
        <v>27</v>
      </c>
      <c r="AG6" s="68">
        <v>28</v>
      </c>
      <c r="AH6" s="68">
        <v>29</v>
      </c>
      <c r="AI6" s="68">
        <v>30</v>
      </c>
      <c r="AJ6" s="68">
        <v>31</v>
      </c>
      <c r="AK6" s="68">
        <v>32</v>
      </c>
      <c r="AL6" s="68">
        <v>33</v>
      </c>
      <c r="AM6" s="68">
        <v>34</v>
      </c>
      <c r="AN6" s="68">
        <v>35</v>
      </c>
      <c r="AO6" s="68">
        <v>36</v>
      </c>
      <c r="AP6" s="68">
        <v>37</v>
      </c>
      <c r="AQ6" s="68">
        <v>38</v>
      </c>
      <c r="AR6" s="68">
        <v>39</v>
      </c>
      <c r="AS6" s="68">
        <v>40</v>
      </c>
      <c r="AT6" s="68">
        <v>41</v>
      </c>
      <c r="AU6" s="68">
        <v>42</v>
      </c>
      <c r="AV6" s="68">
        <v>43</v>
      </c>
      <c r="AW6" s="72"/>
      <c r="AX6" s="69">
        <v>44</v>
      </c>
      <c r="AY6" s="70">
        <v>45</v>
      </c>
      <c r="AZ6" s="73">
        <v>46</v>
      </c>
      <c r="BA6" s="74">
        <v>47</v>
      </c>
      <c r="BB6" s="74">
        <v>48</v>
      </c>
      <c r="BC6" s="74">
        <v>49</v>
      </c>
      <c r="BD6" s="74">
        <v>50</v>
      </c>
      <c r="BE6" s="74">
        <v>51</v>
      </c>
      <c r="BF6" s="74">
        <v>52</v>
      </c>
      <c r="BG6" s="75"/>
    </row>
    <row r="7" spans="1:59" ht="14.25" customHeight="1" thickBot="1">
      <c r="A7" s="227" t="s">
        <v>70</v>
      </c>
      <c r="B7" s="76"/>
      <c r="C7" s="77" t="s">
        <v>78</v>
      </c>
      <c r="D7" s="62" t="s">
        <v>71</v>
      </c>
      <c r="E7" s="93">
        <f>E9+E11+E12+E13+E14+E8+E15+E17+E16+E10</f>
        <v>24</v>
      </c>
      <c r="F7" s="93">
        <f aca="true" t="shared" si="0" ref="F7:U7">F9+F11+F12+F13+F14+F8+F15+F17+F16+F10</f>
        <v>24</v>
      </c>
      <c r="G7" s="93">
        <f t="shared" si="0"/>
        <v>24</v>
      </c>
      <c r="H7" s="93">
        <f t="shared" si="0"/>
        <v>24</v>
      </c>
      <c r="I7" s="93">
        <f t="shared" si="0"/>
        <v>24</v>
      </c>
      <c r="J7" s="93">
        <f t="shared" si="0"/>
        <v>24</v>
      </c>
      <c r="K7" s="93">
        <f t="shared" si="0"/>
        <v>24</v>
      </c>
      <c r="L7" s="93">
        <f t="shared" si="0"/>
        <v>24</v>
      </c>
      <c r="M7" s="93">
        <f t="shared" si="0"/>
        <v>24</v>
      </c>
      <c r="N7" s="93">
        <f t="shared" si="0"/>
        <v>24</v>
      </c>
      <c r="O7" s="93">
        <f t="shared" si="0"/>
        <v>24</v>
      </c>
      <c r="P7" s="93">
        <f t="shared" si="0"/>
        <v>24</v>
      </c>
      <c r="Q7" s="93">
        <f t="shared" si="0"/>
        <v>24</v>
      </c>
      <c r="R7" s="93">
        <f t="shared" si="0"/>
        <v>24</v>
      </c>
      <c r="S7" s="93">
        <f t="shared" si="0"/>
        <v>24</v>
      </c>
      <c r="T7" s="93">
        <f t="shared" si="0"/>
        <v>24</v>
      </c>
      <c r="U7" s="93">
        <f t="shared" si="0"/>
        <v>24</v>
      </c>
      <c r="V7" s="93">
        <f>V9+V11+V12+V13+V14+V8+V15+V17+V16+V10</f>
        <v>408</v>
      </c>
      <c r="W7" s="229" t="s">
        <v>85</v>
      </c>
      <c r="X7" s="230"/>
      <c r="Y7" s="93">
        <f>Y9+Y11+Y12+Y13+Y14+Y8+Y15+Y17+Y16+Y10</f>
        <v>26</v>
      </c>
      <c r="Z7" s="93">
        <f aca="true" t="shared" si="1" ref="Z7:AW7">Z9+Z11+Z12+Z13+Z14+Z8+Z15+Z17+Z16+Z10</f>
        <v>24</v>
      </c>
      <c r="AA7" s="93">
        <f t="shared" si="1"/>
        <v>26</v>
      </c>
      <c r="AB7" s="93">
        <f t="shared" si="1"/>
        <v>24</v>
      </c>
      <c r="AC7" s="93">
        <f t="shared" si="1"/>
        <v>24</v>
      </c>
      <c r="AD7" s="93">
        <f t="shared" si="1"/>
        <v>26</v>
      </c>
      <c r="AE7" s="93">
        <f t="shared" si="1"/>
        <v>26</v>
      </c>
      <c r="AF7" s="93">
        <f t="shared" si="1"/>
        <v>26</v>
      </c>
      <c r="AG7" s="93">
        <f t="shared" si="1"/>
        <v>26</v>
      </c>
      <c r="AH7" s="93">
        <f t="shared" si="1"/>
        <v>26</v>
      </c>
      <c r="AI7" s="93">
        <f t="shared" si="1"/>
        <v>26</v>
      </c>
      <c r="AJ7" s="93">
        <f t="shared" si="1"/>
        <v>26</v>
      </c>
      <c r="AK7" s="93">
        <f t="shared" si="1"/>
        <v>26</v>
      </c>
      <c r="AL7" s="93">
        <f t="shared" si="1"/>
        <v>26</v>
      </c>
      <c r="AM7" s="93">
        <f t="shared" si="1"/>
        <v>26</v>
      </c>
      <c r="AN7" s="93">
        <f t="shared" si="1"/>
        <v>26</v>
      </c>
      <c r="AO7" s="93">
        <f t="shared" si="1"/>
        <v>24</v>
      </c>
      <c r="AP7" s="93">
        <f t="shared" si="1"/>
        <v>22</v>
      </c>
      <c r="AQ7" s="93">
        <f t="shared" si="1"/>
        <v>26</v>
      </c>
      <c r="AR7" s="93">
        <f t="shared" si="1"/>
        <v>22</v>
      </c>
      <c r="AS7" s="93">
        <f t="shared" si="1"/>
        <v>24</v>
      </c>
      <c r="AT7" s="93">
        <f t="shared" si="1"/>
        <v>22</v>
      </c>
      <c r="AU7" s="93">
        <f t="shared" si="1"/>
        <v>36</v>
      </c>
      <c r="AV7" s="93">
        <f t="shared" si="1"/>
        <v>18</v>
      </c>
      <c r="AW7" s="93">
        <f t="shared" si="1"/>
        <v>604</v>
      </c>
      <c r="AX7" s="78" t="s">
        <v>72</v>
      </c>
      <c r="AY7" s="79" t="s">
        <v>72</v>
      </c>
      <c r="AZ7" s="64" t="s">
        <v>72</v>
      </c>
      <c r="BA7" s="65" t="s">
        <v>72</v>
      </c>
      <c r="BB7" s="65" t="s">
        <v>72</v>
      </c>
      <c r="BC7" s="65" t="s">
        <v>72</v>
      </c>
      <c r="BD7" s="65" t="s">
        <v>72</v>
      </c>
      <c r="BE7" s="65" t="s">
        <v>72</v>
      </c>
      <c r="BF7" s="66" t="s">
        <v>72</v>
      </c>
      <c r="BG7" s="63">
        <f>V7+AW7</f>
        <v>1012</v>
      </c>
    </row>
    <row r="8" spans="1:59" s="26" customFormat="1" ht="15.75" customHeight="1">
      <c r="A8" s="228"/>
      <c r="B8" s="124" t="s">
        <v>98</v>
      </c>
      <c r="C8" s="125" t="s">
        <v>73</v>
      </c>
      <c r="D8" s="126" t="s">
        <v>71</v>
      </c>
      <c r="E8" s="98">
        <v>2</v>
      </c>
      <c r="F8" s="59">
        <v>2</v>
      </c>
      <c r="G8" s="59">
        <v>2</v>
      </c>
      <c r="H8" s="59">
        <v>2</v>
      </c>
      <c r="I8" s="59">
        <v>2</v>
      </c>
      <c r="J8" s="59">
        <v>2</v>
      </c>
      <c r="K8" s="59">
        <v>2</v>
      </c>
      <c r="L8" s="59">
        <v>2</v>
      </c>
      <c r="M8" s="59">
        <v>2</v>
      </c>
      <c r="N8" s="59">
        <v>2</v>
      </c>
      <c r="O8" s="59">
        <v>2</v>
      </c>
      <c r="P8" s="59">
        <v>2</v>
      </c>
      <c r="Q8" s="59">
        <v>2</v>
      </c>
      <c r="R8" s="59">
        <v>2</v>
      </c>
      <c r="S8" s="59">
        <v>2</v>
      </c>
      <c r="T8" s="99">
        <v>2</v>
      </c>
      <c r="U8" s="100">
        <v>2</v>
      </c>
      <c r="V8" s="127">
        <f>SUM(E8:U8)</f>
        <v>34</v>
      </c>
      <c r="W8" s="138"/>
      <c r="X8" s="139"/>
      <c r="Y8" s="112">
        <v>2</v>
      </c>
      <c r="Z8" s="113">
        <v>4</v>
      </c>
      <c r="AA8" s="59">
        <v>2</v>
      </c>
      <c r="AB8" s="59">
        <v>4</v>
      </c>
      <c r="AC8" s="59">
        <v>2</v>
      </c>
      <c r="AD8" s="59">
        <v>4</v>
      </c>
      <c r="AE8" s="59">
        <v>2</v>
      </c>
      <c r="AF8" s="59">
        <v>4</v>
      </c>
      <c r="AG8" s="59">
        <v>2</v>
      </c>
      <c r="AH8" s="59">
        <v>4</v>
      </c>
      <c r="AI8" s="59">
        <v>2</v>
      </c>
      <c r="AJ8" s="59">
        <v>4</v>
      </c>
      <c r="AK8" s="59">
        <v>2</v>
      </c>
      <c r="AL8" s="59">
        <v>2</v>
      </c>
      <c r="AM8" s="59">
        <v>2</v>
      </c>
      <c r="AN8" s="59">
        <v>2</v>
      </c>
      <c r="AO8" s="59">
        <v>2</v>
      </c>
      <c r="AP8" s="59">
        <v>2</v>
      </c>
      <c r="AQ8" s="59">
        <v>2</v>
      </c>
      <c r="AR8" s="59">
        <v>2</v>
      </c>
      <c r="AS8" s="59">
        <v>2</v>
      </c>
      <c r="AT8" s="59">
        <v>2</v>
      </c>
      <c r="AU8" s="118">
        <v>18</v>
      </c>
      <c r="AV8" s="114"/>
      <c r="AW8" s="128">
        <f>SUM(Y8:AV8)</f>
        <v>74</v>
      </c>
      <c r="AX8" s="146"/>
      <c r="AY8" s="147"/>
      <c r="AZ8" s="138"/>
      <c r="BA8" s="148"/>
      <c r="BB8" s="148"/>
      <c r="BC8" s="148"/>
      <c r="BD8" s="148"/>
      <c r="BE8" s="148"/>
      <c r="BF8" s="149"/>
      <c r="BG8" s="129">
        <f>V8+AW8</f>
        <v>108</v>
      </c>
    </row>
    <row r="9" spans="1:59" s="26" customFormat="1" ht="15" customHeight="1">
      <c r="A9" s="228"/>
      <c r="B9" s="130" t="s">
        <v>101</v>
      </c>
      <c r="C9" s="132" t="s">
        <v>6</v>
      </c>
      <c r="D9" s="131" t="s">
        <v>71</v>
      </c>
      <c r="E9" s="101">
        <v>2</v>
      </c>
      <c r="F9" s="104">
        <v>4</v>
      </c>
      <c r="G9" s="104">
        <v>2</v>
      </c>
      <c r="H9" s="104">
        <v>4</v>
      </c>
      <c r="I9" s="104">
        <v>2</v>
      </c>
      <c r="J9" s="104">
        <v>4</v>
      </c>
      <c r="K9" s="104">
        <v>2</v>
      </c>
      <c r="L9" s="104">
        <v>4</v>
      </c>
      <c r="M9" s="104">
        <v>2</v>
      </c>
      <c r="N9" s="104">
        <v>4</v>
      </c>
      <c r="O9" s="104">
        <v>2</v>
      </c>
      <c r="P9" s="104">
        <v>4</v>
      </c>
      <c r="Q9" s="104">
        <v>2</v>
      </c>
      <c r="R9" s="104">
        <v>4</v>
      </c>
      <c r="S9" s="104">
        <v>2</v>
      </c>
      <c r="T9" s="100">
        <v>4</v>
      </c>
      <c r="U9" s="100">
        <v>2</v>
      </c>
      <c r="V9" s="127">
        <f aca="true" t="shared" si="2" ref="V9:V17">SUM(E9:U9)</f>
        <v>50</v>
      </c>
      <c r="W9" s="41"/>
      <c r="X9" s="140"/>
      <c r="Y9" s="115">
        <v>4</v>
      </c>
      <c r="Z9" s="59">
        <v>2</v>
      </c>
      <c r="AA9" s="59">
        <v>4</v>
      </c>
      <c r="AB9" s="59">
        <v>2</v>
      </c>
      <c r="AC9" s="59">
        <v>2</v>
      </c>
      <c r="AD9" s="59">
        <v>2</v>
      </c>
      <c r="AE9" s="59">
        <v>4</v>
      </c>
      <c r="AF9" s="59">
        <v>2</v>
      </c>
      <c r="AG9" s="59">
        <v>4</v>
      </c>
      <c r="AH9" s="59">
        <v>2</v>
      </c>
      <c r="AI9" s="59">
        <v>4</v>
      </c>
      <c r="AJ9" s="59">
        <v>2</v>
      </c>
      <c r="AK9" s="59">
        <v>4</v>
      </c>
      <c r="AL9" s="59">
        <v>2</v>
      </c>
      <c r="AM9" s="59">
        <v>4</v>
      </c>
      <c r="AN9" s="59">
        <v>2</v>
      </c>
      <c r="AO9" s="59">
        <v>4</v>
      </c>
      <c r="AP9" s="59">
        <v>2</v>
      </c>
      <c r="AQ9" s="59">
        <v>4</v>
      </c>
      <c r="AR9" s="59">
        <v>4</v>
      </c>
      <c r="AS9" s="59">
        <v>4</v>
      </c>
      <c r="AT9" s="104">
        <v>4</v>
      </c>
      <c r="AU9" s="119">
        <v>18</v>
      </c>
      <c r="AV9" s="42"/>
      <c r="AW9" s="128">
        <f aca="true" t="shared" si="3" ref="AW9:AW17">SUM(Y9:AV9)</f>
        <v>86</v>
      </c>
      <c r="AX9" s="150"/>
      <c r="AY9" s="151"/>
      <c r="AZ9" s="41"/>
      <c r="BA9" s="152"/>
      <c r="BB9" s="152"/>
      <c r="BC9" s="152"/>
      <c r="BD9" s="152"/>
      <c r="BE9" s="152"/>
      <c r="BF9" s="145"/>
      <c r="BG9" s="129">
        <f>V9+AW9</f>
        <v>136</v>
      </c>
    </row>
    <row r="10" spans="1:59" s="26" customFormat="1" ht="15" customHeight="1">
      <c r="A10" s="228"/>
      <c r="B10" s="130" t="s">
        <v>99</v>
      </c>
      <c r="C10" s="132" t="s">
        <v>115</v>
      </c>
      <c r="D10" s="131"/>
      <c r="E10" s="101">
        <v>2</v>
      </c>
      <c r="F10" s="104">
        <v>2</v>
      </c>
      <c r="G10" s="104">
        <v>2</v>
      </c>
      <c r="H10" s="104">
        <v>2</v>
      </c>
      <c r="I10" s="104">
        <v>2</v>
      </c>
      <c r="J10" s="104">
        <v>2</v>
      </c>
      <c r="K10" s="104">
        <v>2</v>
      </c>
      <c r="L10" s="104">
        <v>2</v>
      </c>
      <c r="M10" s="104">
        <v>2</v>
      </c>
      <c r="N10" s="104">
        <v>2</v>
      </c>
      <c r="O10" s="104">
        <v>2</v>
      </c>
      <c r="P10" s="104">
        <v>2</v>
      </c>
      <c r="Q10" s="104">
        <v>2</v>
      </c>
      <c r="R10" s="104">
        <v>2</v>
      </c>
      <c r="S10" s="104">
        <v>2</v>
      </c>
      <c r="T10" s="100">
        <v>2</v>
      </c>
      <c r="U10" s="100">
        <v>2</v>
      </c>
      <c r="V10" s="127">
        <f t="shared" si="2"/>
        <v>34</v>
      </c>
      <c r="W10" s="41"/>
      <c r="X10" s="140"/>
      <c r="Y10" s="112">
        <v>2</v>
      </c>
      <c r="Z10" s="113">
        <v>2</v>
      </c>
      <c r="AA10" s="59">
        <v>2</v>
      </c>
      <c r="AB10" s="59">
        <v>2</v>
      </c>
      <c r="AC10" s="59">
        <v>2</v>
      </c>
      <c r="AD10" s="59">
        <v>2</v>
      </c>
      <c r="AE10" s="59">
        <v>2</v>
      </c>
      <c r="AF10" s="59">
        <v>2</v>
      </c>
      <c r="AG10" s="59">
        <v>2</v>
      </c>
      <c r="AH10" s="59">
        <v>2</v>
      </c>
      <c r="AI10" s="59">
        <v>2</v>
      </c>
      <c r="AJ10" s="59">
        <v>2</v>
      </c>
      <c r="AK10" s="59">
        <v>2</v>
      </c>
      <c r="AL10" s="59">
        <v>2</v>
      </c>
      <c r="AM10" s="59">
        <v>2</v>
      </c>
      <c r="AN10" s="59">
        <v>2</v>
      </c>
      <c r="AO10" s="59">
        <v>2</v>
      </c>
      <c r="AP10" s="59">
        <v>2</v>
      </c>
      <c r="AQ10" s="59">
        <v>2</v>
      </c>
      <c r="AR10" s="59"/>
      <c r="AS10" s="59"/>
      <c r="AT10" s="59"/>
      <c r="AU10" s="110"/>
      <c r="AV10" s="42"/>
      <c r="AW10" s="128">
        <f t="shared" si="3"/>
        <v>38</v>
      </c>
      <c r="AX10" s="150"/>
      <c r="AY10" s="151"/>
      <c r="AZ10" s="41"/>
      <c r="BA10" s="152"/>
      <c r="BB10" s="152"/>
      <c r="BC10" s="152"/>
      <c r="BD10" s="152"/>
      <c r="BE10" s="152"/>
      <c r="BF10" s="145"/>
      <c r="BG10" s="129">
        <f>V10+AW10</f>
        <v>72</v>
      </c>
    </row>
    <row r="11" spans="1:59" s="26" customFormat="1" ht="15" customHeight="1">
      <c r="A11" s="228"/>
      <c r="B11" s="130" t="s">
        <v>100</v>
      </c>
      <c r="C11" s="133" t="s">
        <v>7</v>
      </c>
      <c r="D11" s="131" t="s">
        <v>71</v>
      </c>
      <c r="E11" s="101">
        <v>2</v>
      </c>
      <c r="F11" s="104">
        <v>2</v>
      </c>
      <c r="G11" s="104">
        <v>2</v>
      </c>
      <c r="H11" s="104">
        <v>2</v>
      </c>
      <c r="I11" s="104">
        <v>2</v>
      </c>
      <c r="J11" s="104">
        <v>2</v>
      </c>
      <c r="K11" s="104">
        <v>2</v>
      </c>
      <c r="L11" s="104">
        <v>2</v>
      </c>
      <c r="M11" s="104">
        <v>2</v>
      </c>
      <c r="N11" s="104">
        <v>2</v>
      </c>
      <c r="O11" s="104">
        <v>2</v>
      </c>
      <c r="P11" s="104">
        <v>2</v>
      </c>
      <c r="Q11" s="104">
        <v>2</v>
      </c>
      <c r="R11" s="104">
        <v>2</v>
      </c>
      <c r="S11" s="104">
        <v>2</v>
      </c>
      <c r="T11" s="100">
        <v>2</v>
      </c>
      <c r="U11" s="100">
        <v>2</v>
      </c>
      <c r="V11" s="127">
        <f t="shared" si="2"/>
        <v>34</v>
      </c>
      <c r="W11" s="41"/>
      <c r="X11" s="140"/>
      <c r="Y11" s="112">
        <v>2</v>
      </c>
      <c r="Z11" s="113">
        <v>2</v>
      </c>
      <c r="AA11" s="59">
        <v>2</v>
      </c>
      <c r="AB11" s="59">
        <v>2</v>
      </c>
      <c r="AC11" s="59">
        <v>2</v>
      </c>
      <c r="AD11" s="59">
        <v>2</v>
      </c>
      <c r="AE11" s="59">
        <v>2</v>
      </c>
      <c r="AF11" s="59">
        <v>2</v>
      </c>
      <c r="AG11" s="59">
        <v>2</v>
      </c>
      <c r="AH11" s="59">
        <v>2</v>
      </c>
      <c r="AI11" s="59">
        <v>2</v>
      </c>
      <c r="AJ11" s="59">
        <v>2</v>
      </c>
      <c r="AK11" s="59">
        <v>2</v>
      </c>
      <c r="AL11" s="59">
        <v>2</v>
      </c>
      <c r="AM11" s="59">
        <v>2</v>
      </c>
      <c r="AN11" s="59">
        <v>2</v>
      </c>
      <c r="AO11" s="59">
        <v>2</v>
      </c>
      <c r="AP11" s="59">
        <v>2</v>
      </c>
      <c r="AQ11" s="59">
        <v>2</v>
      </c>
      <c r="AR11" s="59"/>
      <c r="AS11" s="59"/>
      <c r="AT11" s="59"/>
      <c r="AU11" s="110"/>
      <c r="AV11" s="42"/>
      <c r="AW11" s="128">
        <f t="shared" si="3"/>
        <v>38</v>
      </c>
      <c r="AX11" s="150"/>
      <c r="AY11" s="151"/>
      <c r="AZ11" s="41"/>
      <c r="BA11" s="152"/>
      <c r="BB11" s="152"/>
      <c r="BC11" s="152"/>
      <c r="BD11" s="152"/>
      <c r="BE11" s="152"/>
      <c r="BF11" s="145"/>
      <c r="BG11" s="129">
        <f aca="true" t="shared" si="4" ref="BG11:BG24">V11+AW11</f>
        <v>72</v>
      </c>
    </row>
    <row r="12" spans="1:59" s="26" customFormat="1" ht="15.75" customHeight="1">
      <c r="A12" s="228"/>
      <c r="B12" s="134" t="s">
        <v>106</v>
      </c>
      <c r="C12" s="133" t="s">
        <v>102</v>
      </c>
      <c r="D12" s="131" t="s">
        <v>71</v>
      </c>
      <c r="E12" s="101">
        <v>6</v>
      </c>
      <c r="F12" s="104">
        <v>4</v>
      </c>
      <c r="G12" s="104">
        <v>6</v>
      </c>
      <c r="H12" s="104">
        <v>4</v>
      </c>
      <c r="I12" s="104">
        <v>6</v>
      </c>
      <c r="J12" s="104">
        <v>4</v>
      </c>
      <c r="K12" s="104">
        <v>6</v>
      </c>
      <c r="L12" s="104">
        <v>4</v>
      </c>
      <c r="M12" s="104">
        <v>6</v>
      </c>
      <c r="N12" s="104">
        <v>4</v>
      </c>
      <c r="O12" s="104">
        <v>6</v>
      </c>
      <c r="P12" s="104">
        <v>4</v>
      </c>
      <c r="Q12" s="104">
        <v>6</v>
      </c>
      <c r="R12" s="104">
        <v>4</v>
      </c>
      <c r="S12" s="104">
        <v>6</v>
      </c>
      <c r="T12" s="100">
        <v>4</v>
      </c>
      <c r="U12" s="100">
        <v>6</v>
      </c>
      <c r="V12" s="127">
        <f t="shared" si="2"/>
        <v>86</v>
      </c>
      <c r="W12" s="41"/>
      <c r="X12" s="140"/>
      <c r="Y12" s="115">
        <v>6</v>
      </c>
      <c r="Z12" s="109">
        <v>6</v>
      </c>
      <c r="AA12" s="104">
        <v>6</v>
      </c>
      <c r="AB12" s="104">
        <v>6</v>
      </c>
      <c r="AC12" s="104">
        <v>6</v>
      </c>
      <c r="AD12" s="104">
        <v>6</v>
      </c>
      <c r="AE12" s="104">
        <v>6</v>
      </c>
      <c r="AF12" s="104">
        <v>6</v>
      </c>
      <c r="AG12" s="104">
        <v>6</v>
      </c>
      <c r="AH12" s="104">
        <v>6</v>
      </c>
      <c r="AI12" s="104">
        <v>6</v>
      </c>
      <c r="AJ12" s="104">
        <v>4</v>
      </c>
      <c r="AK12" s="104">
        <v>6</v>
      </c>
      <c r="AL12" s="104">
        <v>6</v>
      </c>
      <c r="AM12" s="104">
        <v>6</v>
      </c>
      <c r="AN12" s="104">
        <v>6</v>
      </c>
      <c r="AO12" s="104">
        <v>4</v>
      </c>
      <c r="AP12" s="104">
        <v>6</v>
      </c>
      <c r="AQ12" s="104">
        <v>6</v>
      </c>
      <c r="AR12" s="104">
        <v>6</v>
      </c>
      <c r="AS12" s="104">
        <v>6</v>
      </c>
      <c r="AT12" s="104">
        <v>6</v>
      </c>
      <c r="AU12" s="104"/>
      <c r="AV12" s="119">
        <v>18</v>
      </c>
      <c r="AW12" s="128">
        <f t="shared" si="3"/>
        <v>146</v>
      </c>
      <c r="AX12" s="150"/>
      <c r="AY12" s="151"/>
      <c r="AZ12" s="41"/>
      <c r="BA12" s="152"/>
      <c r="BB12" s="152"/>
      <c r="BC12" s="152"/>
      <c r="BD12" s="152"/>
      <c r="BE12" s="152"/>
      <c r="BF12" s="145"/>
      <c r="BG12" s="129">
        <f t="shared" si="4"/>
        <v>232</v>
      </c>
    </row>
    <row r="13" spans="1:59" s="26" customFormat="1" ht="15.75" customHeight="1">
      <c r="A13" s="228"/>
      <c r="B13" s="130" t="s">
        <v>107</v>
      </c>
      <c r="C13" s="133" t="s">
        <v>5</v>
      </c>
      <c r="D13" s="131" t="s">
        <v>71</v>
      </c>
      <c r="E13" s="101">
        <v>2</v>
      </c>
      <c r="F13" s="102">
        <v>2</v>
      </c>
      <c r="G13" s="102">
        <v>2</v>
      </c>
      <c r="H13" s="102">
        <v>2</v>
      </c>
      <c r="I13" s="102">
        <v>2</v>
      </c>
      <c r="J13" s="102">
        <v>2</v>
      </c>
      <c r="K13" s="102">
        <v>2</v>
      </c>
      <c r="L13" s="102">
        <v>2</v>
      </c>
      <c r="M13" s="102">
        <v>2</v>
      </c>
      <c r="N13" s="102">
        <v>2</v>
      </c>
      <c r="O13" s="102">
        <v>2</v>
      </c>
      <c r="P13" s="102">
        <v>2</v>
      </c>
      <c r="Q13" s="102">
        <v>2</v>
      </c>
      <c r="R13" s="102">
        <v>2</v>
      </c>
      <c r="S13" s="102">
        <v>2</v>
      </c>
      <c r="T13" s="103">
        <v>2</v>
      </c>
      <c r="U13" s="103">
        <v>2</v>
      </c>
      <c r="V13" s="127">
        <f t="shared" si="2"/>
        <v>34</v>
      </c>
      <c r="W13" s="41"/>
      <c r="X13" s="140"/>
      <c r="Y13" s="113">
        <v>2</v>
      </c>
      <c r="Z13" s="59">
        <v>2</v>
      </c>
      <c r="AA13" s="59">
        <v>2</v>
      </c>
      <c r="AB13" s="59">
        <v>2</v>
      </c>
      <c r="AC13" s="59">
        <v>2</v>
      </c>
      <c r="AD13" s="59">
        <v>2</v>
      </c>
      <c r="AE13" s="59">
        <v>2</v>
      </c>
      <c r="AF13" s="59">
        <v>2</v>
      </c>
      <c r="AG13" s="59">
        <v>2</v>
      </c>
      <c r="AH13" s="59">
        <v>2</v>
      </c>
      <c r="AI13" s="59">
        <v>2</v>
      </c>
      <c r="AJ13" s="59">
        <v>2</v>
      </c>
      <c r="AK13" s="59">
        <v>2</v>
      </c>
      <c r="AL13" s="59">
        <v>2</v>
      </c>
      <c r="AM13" s="59">
        <v>2</v>
      </c>
      <c r="AN13" s="59">
        <v>2</v>
      </c>
      <c r="AO13" s="59">
        <v>2</v>
      </c>
      <c r="AP13" s="59"/>
      <c r="AQ13" s="59">
        <v>2</v>
      </c>
      <c r="AR13" s="59"/>
      <c r="AS13" s="59">
        <v>2</v>
      </c>
      <c r="AT13" s="104"/>
      <c r="AU13" s="104"/>
      <c r="AV13" s="42"/>
      <c r="AW13" s="128">
        <f t="shared" si="3"/>
        <v>38</v>
      </c>
      <c r="AX13" s="150"/>
      <c r="AY13" s="151"/>
      <c r="AZ13" s="41"/>
      <c r="BA13" s="152"/>
      <c r="BB13" s="152"/>
      <c r="BC13" s="152"/>
      <c r="BD13" s="152"/>
      <c r="BE13" s="152"/>
      <c r="BF13" s="145"/>
      <c r="BG13" s="129">
        <f t="shared" si="4"/>
        <v>72</v>
      </c>
    </row>
    <row r="14" spans="1:59" s="26" customFormat="1" ht="15.75" customHeight="1">
      <c r="A14" s="228"/>
      <c r="B14" s="130" t="s">
        <v>108</v>
      </c>
      <c r="C14" s="133" t="s">
        <v>76</v>
      </c>
      <c r="D14" s="131" t="s">
        <v>71</v>
      </c>
      <c r="E14" s="101">
        <v>2</v>
      </c>
      <c r="F14" s="104"/>
      <c r="G14" s="104">
        <v>2</v>
      </c>
      <c r="H14" s="104"/>
      <c r="I14" s="104">
        <v>2</v>
      </c>
      <c r="J14" s="104"/>
      <c r="K14" s="104">
        <v>2</v>
      </c>
      <c r="L14" s="104"/>
      <c r="M14" s="104">
        <v>2</v>
      </c>
      <c r="N14" s="104"/>
      <c r="O14" s="104">
        <v>2</v>
      </c>
      <c r="P14" s="104"/>
      <c r="Q14" s="104">
        <v>2</v>
      </c>
      <c r="R14" s="104"/>
      <c r="S14" s="104">
        <v>2</v>
      </c>
      <c r="T14" s="100"/>
      <c r="U14" s="100">
        <v>2</v>
      </c>
      <c r="V14" s="127">
        <f t="shared" si="2"/>
        <v>18</v>
      </c>
      <c r="W14" s="41"/>
      <c r="X14" s="140"/>
      <c r="Y14" s="115">
        <v>2</v>
      </c>
      <c r="Z14" s="109">
        <v>2</v>
      </c>
      <c r="AA14" s="104">
        <v>2</v>
      </c>
      <c r="AB14" s="104">
        <v>2</v>
      </c>
      <c r="AC14" s="104">
        <v>2</v>
      </c>
      <c r="AD14" s="104">
        <v>2</v>
      </c>
      <c r="AE14" s="104">
        <v>2</v>
      </c>
      <c r="AF14" s="104">
        <v>2</v>
      </c>
      <c r="AG14" s="104">
        <v>2</v>
      </c>
      <c r="AH14" s="104">
        <v>2</v>
      </c>
      <c r="AI14" s="104">
        <v>2</v>
      </c>
      <c r="AJ14" s="104">
        <v>2</v>
      </c>
      <c r="AK14" s="104">
        <v>2</v>
      </c>
      <c r="AL14" s="104">
        <v>2</v>
      </c>
      <c r="AM14" s="104">
        <v>2</v>
      </c>
      <c r="AN14" s="104">
        <v>2</v>
      </c>
      <c r="AO14" s="104">
        <v>2</v>
      </c>
      <c r="AP14" s="104">
        <v>4</v>
      </c>
      <c r="AQ14" s="104">
        <v>2</v>
      </c>
      <c r="AR14" s="104">
        <v>4</v>
      </c>
      <c r="AS14" s="104">
        <v>2</v>
      </c>
      <c r="AT14" s="104">
        <v>4</v>
      </c>
      <c r="AU14" s="104"/>
      <c r="AV14" s="42"/>
      <c r="AW14" s="128">
        <f t="shared" si="3"/>
        <v>50</v>
      </c>
      <c r="AX14" s="150"/>
      <c r="AY14" s="151"/>
      <c r="AZ14" s="41"/>
      <c r="BA14" s="152"/>
      <c r="BB14" s="152"/>
      <c r="BC14" s="152"/>
      <c r="BD14" s="152"/>
      <c r="BE14" s="152"/>
      <c r="BF14" s="145"/>
      <c r="BG14" s="129">
        <f t="shared" si="4"/>
        <v>68</v>
      </c>
    </row>
    <row r="15" spans="1:59" s="26" customFormat="1" ht="15.75" customHeight="1">
      <c r="A15" s="135"/>
      <c r="B15" s="136" t="s">
        <v>109</v>
      </c>
      <c r="C15" s="133" t="s">
        <v>103</v>
      </c>
      <c r="D15" s="131" t="s">
        <v>71</v>
      </c>
      <c r="E15" s="101">
        <v>2</v>
      </c>
      <c r="F15" s="104">
        <v>4</v>
      </c>
      <c r="G15" s="104">
        <v>2</v>
      </c>
      <c r="H15" s="104">
        <v>4</v>
      </c>
      <c r="I15" s="104">
        <v>2</v>
      </c>
      <c r="J15" s="104">
        <v>4</v>
      </c>
      <c r="K15" s="104">
        <v>2</v>
      </c>
      <c r="L15" s="104">
        <v>4</v>
      </c>
      <c r="M15" s="104">
        <v>2</v>
      </c>
      <c r="N15" s="104">
        <v>4</v>
      </c>
      <c r="O15" s="104">
        <v>2</v>
      </c>
      <c r="P15" s="104">
        <v>4</v>
      </c>
      <c r="Q15" s="104">
        <v>2</v>
      </c>
      <c r="R15" s="104">
        <v>4</v>
      </c>
      <c r="S15" s="104">
        <v>2</v>
      </c>
      <c r="T15" s="100">
        <v>4</v>
      </c>
      <c r="U15" s="100">
        <v>2</v>
      </c>
      <c r="V15" s="127">
        <f t="shared" si="2"/>
        <v>50</v>
      </c>
      <c r="W15" s="41"/>
      <c r="X15" s="140"/>
      <c r="Y15" s="112">
        <v>2</v>
      </c>
      <c r="Z15" s="113">
        <v>2</v>
      </c>
      <c r="AA15" s="59">
        <v>2</v>
      </c>
      <c r="AB15" s="59">
        <v>2</v>
      </c>
      <c r="AC15" s="59">
        <v>2</v>
      </c>
      <c r="AD15" s="59">
        <v>2</v>
      </c>
      <c r="AE15" s="59">
        <v>2</v>
      </c>
      <c r="AF15" s="59">
        <v>2</v>
      </c>
      <c r="AG15" s="59">
        <v>2</v>
      </c>
      <c r="AH15" s="59">
        <v>2</v>
      </c>
      <c r="AI15" s="59">
        <v>2</v>
      </c>
      <c r="AJ15" s="59">
        <v>4</v>
      </c>
      <c r="AK15" s="59">
        <v>2</v>
      </c>
      <c r="AL15" s="59">
        <v>4</v>
      </c>
      <c r="AM15" s="59">
        <v>2</v>
      </c>
      <c r="AN15" s="59">
        <v>4</v>
      </c>
      <c r="AO15" s="59">
        <v>2</v>
      </c>
      <c r="AP15" s="59">
        <v>4</v>
      </c>
      <c r="AQ15" s="59">
        <v>2</v>
      </c>
      <c r="AR15" s="59">
        <v>4</v>
      </c>
      <c r="AS15" s="59">
        <v>4</v>
      </c>
      <c r="AT15" s="59">
        <v>4</v>
      </c>
      <c r="AU15" s="104"/>
      <c r="AV15" s="42"/>
      <c r="AW15" s="128">
        <f t="shared" si="3"/>
        <v>58</v>
      </c>
      <c r="AX15" s="150"/>
      <c r="AY15" s="151"/>
      <c r="AZ15" s="41"/>
      <c r="BA15" s="152"/>
      <c r="BB15" s="152"/>
      <c r="BC15" s="152"/>
      <c r="BD15" s="152"/>
      <c r="BE15" s="152"/>
      <c r="BF15" s="145"/>
      <c r="BG15" s="129">
        <f t="shared" si="4"/>
        <v>108</v>
      </c>
    </row>
    <row r="16" spans="1:59" ht="15.75" customHeight="1">
      <c r="A16" s="44"/>
      <c r="B16" s="45" t="s">
        <v>110</v>
      </c>
      <c r="C16" s="43" t="s">
        <v>104</v>
      </c>
      <c r="D16" s="120" t="s">
        <v>71</v>
      </c>
      <c r="E16" s="105">
        <v>2</v>
      </c>
      <c r="F16" s="84">
        <v>2</v>
      </c>
      <c r="G16" s="84">
        <v>2</v>
      </c>
      <c r="H16" s="84">
        <v>2</v>
      </c>
      <c r="I16" s="84">
        <v>2</v>
      </c>
      <c r="J16" s="84">
        <v>2</v>
      </c>
      <c r="K16" s="84">
        <v>2</v>
      </c>
      <c r="L16" s="84">
        <v>2</v>
      </c>
      <c r="M16" s="84">
        <v>2</v>
      </c>
      <c r="N16" s="84">
        <v>2</v>
      </c>
      <c r="O16" s="84">
        <v>2</v>
      </c>
      <c r="P16" s="84">
        <v>2</v>
      </c>
      <c r="Q16" s="84">
        <v>2</v>
      </c>
      <c r="R16" s="84">
        <v>2</v>
      </c>
      <c r="S16" s="84">
        <v>2</v>
      </c>
      <c r="T16" s="106">
        <v>2</v>
      </c>
      <c r="U16" s="100">
        <v>2</v>
      </c>
      <c r="V16" s="127">
        <f t="shared" si="2"/>
        <v>34</v>
      </c>
      <c r="W16" s="141"/>
      <c r="X16" s="142"/>
      <c r="Y16" s="121">
        <v>2</v>
      </c>
      <c r="Z16" s="122"/>
      <c r="AA16" s="123">
        <v>2</v>
      </c>
      <c r="AB16" s="123"/>
      <c r="AC16" s="123">
        <v>2</v>
      </c>
      <c r="AD16" s="123">
        <v>2</v>
      </c>
      <c r="AE16" s="123">
        <v>2</v>
      </c>
      <c r="AF16" s="123">
        <v>2</v>
      </c>
      <c r="AG16" s="123">
        <v>2</v>
      </c>
      <c r="AH16" s="123">
        <v>2</v>
      </c>
      <c r="AI16" s="123">
        <v>2</v>
      </c>
      <c r="AJ16" s="123">
        <v>2</v>
      </c>
      <c r="AK16" s="123">
        <v>2</v>
      </c>
      <c r="AL16" s="123">
        <v>2</v>
      </c>
      <c r="AM16" s="123">
        <v>2</v>
      </c>
      <c r="AN16" s="123">
        <v>2</v>
      </c>
      <c r="AO16" s="123">
        <v>2</v>
      </c>
      <c r="AP16" s="123"/>
      <c r="AQ16" s="123">
        <v>2</v>
      </c>
      <c r="AR16" s="123">
        <v>2</v>
      </c>
      <c r="AS16" s="123">
        <v>2</v>
      </c>
      <c r="AT16" s="123">
        <v>2</v>
      </c>
      <c r="AU16" s="84"/>
      <c r="AV16" s="117"/>
      <c r="AW16" s="128">
        <f t="shared" si="3"/>
        <v>38</v>
      </c>
      <c r="AX16" s="153"/>
      <c r="AY16" s="154"/>
      <c r="AZ16" s="141"/>
      <c r="BA16" s="155"/>
      <c r="BB16" s="155"/>
      <c r="BC16" s="155"/>
      <c r="BD16" s="155"/>
      <c r="BE16" s="155"/>
      <c r="BF16" s="156"/>
      <c r="BG16" s="129">
        <f t="shared" si="4"/>
        <v>72</v>
      </c>
    </row>
    <row r="17" spans="1:59" ht="15.75" customHeight="1" thickBot="1">
      <c r="A17" s="44"/>
      <c r="B17" s="40" t="s">
        <v>111</v>
      </c>
      <c r="C17" s="43" t="s">
        <v>105</v>
      </c>
      <c r="D17" s="88" t="s">
        <v>71</v>
      </c>
      <c r="E17" s="105">
        <v>2</v>
      </c>
      <c r="F17" s="84">
        <v>2</v>
      </c>
      <c r="G17" s="84">
        <v>2</v>
      </c>
      <c r="H17" s="84">
        <v>2</v>
      </c>
      <c r="I17" s="84">
        <v>2</v>
      </c>
      <c r="J17" s="84">
        <v>2</v>
      </c>
      <c r="K17" s="84">
        <v>2</v>
      </c>
      <c r="L17" s="84">
        <v>2</v>
      </c>
      <c r="M17" s="84">
        <v>2</v>
      </c>
      <c r="N17" s="84">
        <v>2</v>
      </c>
      <c r="O17" s="84">
        <v>2</v>
      </c>
      <c r="P17" s="84">
        <v>2</v>
      </c>
      <c r="Q17" s="84">
        <v>2</v>
      </c>
      <c r="R17" s="84">
        <v>2</v>
      </c>
      <c r="S17" s="84">
        <v>2</v>
      </c>
      <c r="T17" s="106">
        <v>2</v>
      </c>
      <c r="U17" s="100">
        <v>2</v>
      </c>
      <c r="V17" s="127">
        <f t="shared" si="2"/>
        <v>34</v>
      </c>
      <c r="W17" s="141"/>
      <c r="X17" s="142"/>
      <c r="Y17" s="116">
        <v>2</v>
      </c>
      <c r="Z17" s="80">
        <v>2</v>
      </c>
      <c r="AA17" s="84">
        <v>2</v>
      </c>
      <c r="AB17" s="84">
        <v>2</v>
      </c>
      <c r="AC17" s="84">
        <v>2</v>
      </c>
      <c r="AD17" s="84">
        <v>2</v>
      </c>
      <c r="AE17" s="84">
        <v>2</v>
      </c>
      <c r="AF17" s="84">
        <v>2</v>
      </c>
      <c r="AG17" s="84">
        <v>2</v>
      </c>
      <c r="AH17" s="84">
        <v>2</v>
      </c>
      <c r="AI17" s="84">
        <v>2</v>
      </c>
      <c r="AJ17" s="84">
        <v>2</v>
      </c>
      <c r="AK17" s="84">
        <v>2</v>
      </c>
      <c r="AL17" s="84">
        <v>2</v>
      </c>
      <c r="AM17" s="84">
        <v>2</v>
      </c>
      <c r="AN17" s="84">
        <v>2</v>
      </c>
      <c r="AO17" s="84">
        <v>2</v>
      </c>
      <c r="AP17" s="84"/>
      <c r="AQ17" s="84">
        <v>2</v>
      </c>
      <c r="AR17" s="84"/>
      <c r="AS17" s="84">
        <v>2</v>
      </c>
      <c r="AT17" s="84"/>
      <c r="AU17" s="84"/>
      <c r="AV17" s="117"/>
      <c r="AW17" s="128">
        <f t="shared" si="3"/>
        <v>38</v>
      </c>
      <c r="AX17" s="153"/>
      <c r="AY17" s="154"/>
      <c r="AZ17" s="141"/>
      <c r="BA17" s="155"/>
      <c r="BB17" s="155"/>
      <c r="BC17" s="155"/>
      <c r="BD17" s="155"/>
      <c r="BE17" s="155"/>
      <c r="BF17" s="156"/>
      <c r="BG17" s="129">
        <f t="shared" si="4"/>
        <v>72</v>
      </c>
    </row>
    <row r="18" spans="1:59" ht="16.5" customHeight="1" thickBot="1">
      <c r="A18" s="46"/>
      <c r="B18" s="60"/>
      <c r="C18" s="61" t="s">
        <v>79</v>
      </c>
      <c r="D18" s="62" t="s">
        <v>71</v>
      </c>
      <c r="E18" s="93">
        <f aca="true" t="shared" si="5" ref="E18:U18">E19+E20+E21</f>
        <v>12</v>
      </c>
      <c r="F18" s="93">
        <f t="shared" si="5"/>
        <v>12</v>
      </c>
      <c r="G18" s="93">
        <f t="shared" si="5"/>
        <v>12</v>
      </c>
      <c r="H18" s="93">
        <f t="shared" si="5"/>
        <v>12</v>
      </c>
      <c r="I18" s="93">
        <f t="shared" si="5"/>
        <v>12</v>
      </c>
      <c r="J18" s="93">
        <f t="shared" si="5"/>
        <v>10</v>
      </c>
      <c r="K18" s="93">
        <f t="shared" si="5"/>
        <v>10</v>
      </c>
      <c r="L18" s="93">
        <f t="shared" si="5"/>
        <v>10</v>
      </c>
      <c r="M18" s="93">
        <f t="shared" si="5"/>
        <v>10</v>
      </c>
      <c r="N18" s="93">
        <f t="shared" si="5"/>
        <v>10</v>
      </c>
      <c r="O18" s="93">
        <f t="shared" si="5"/>
        <v>12</v>
      </c>
      <c r="P18" s="93">
        <f t="shared" si="5"/>
        <v>10</v>
      </c>
      <c r="Q18" s="93">
        <f t="shared" si="5"/>
        <v>12</v>
      </c>
      <c r="R18" s="93">
        <f t="shared" si="5"/>
        <v>10</v>
      </c>
      <c r="S18" s="93">
        <f t="shared" si="5"/>
        <v>12</v>
      </c>
      <c r="T18" s="93">
        <f t="shared" si="5"/>
        <v>10</v>
      </c>
      <c r="U18" s="94">
        <f t="shared" si="5"/>
        <v>12</v>
      </c>
      <c r="V18" s="95">
        <f>SUM(E18:U18)</f>
        <v>188</v>
      </c>
      <c r="W18" s="143">
        <f>W19+W20+W21+W23</f>
        <v>0</v>
      </c>
      <c r="X18" s="95">
        <f>X19+X20+X21+X23</f>
        <v>0</v>
      </c>
      <c r="Y18" s="96">
        <f>Y19+Y20+Y21</f>
        <v>10</v>
      </c>
      <c r="Z18" s="96">
        <f aca="true" t="shared" si="6" ref="Z18:AV18">Z19+Z20+Z21</f>
        <v>10</v>
      </c>
      <c r="AA18" s="96">
        <f t="shared" si="6"/>
        <v>10</v>
      </c>
      <c r="AB18" s="96">
        <f t="shared" si="6"/>
        <v>10</v>
      </c>
      <c r="AC18" s="96">
        <f t="shared" si="6"/>
        <v>10</v>
      </c>
      <c r="AD18" s="96">
        <f t="shared" si="6"/>
        <v>10</v>
      </c>
      <c r="AE18" s="96">
        <f t="shared" si="6"/>
        <v>8</v>
      </c>
      <c r="AF18" s="96">
        <f t="shared" si="6"/>
        <v>10</v>
      </c>
      <c r="AG18" s="96">
        <f t="shared" si="6"/>
        <v>8</v>
      </c>
      <c r="AH18" s="96">
        <f t="shared" si="6"/>
        <v>10</v>
      </c>
      <c r="AI18" s="96">
        <f t="shared" si="6"/>
        <v>8</v>
      </c>
      <c r="AJ18" s="96">
        <f t="shared" si="6"/>
        <v>10</v>
      </c>
      <c r="AK18" s="96">
        <f t="shared" si="6"/>
        <v>10</v>
      </c>
      <c r="AL18" s="96">
        <f t="shared" si="6"/>
        <v>10</v>
      </c>
      <c r="AM18" s="96">
        <f t="shared" si="6"/>
        <v>10</v>
      </c>
      <c r="AN18" s="96">
        <f t="shared" si="6"/>
        <v>10</v>
      </c>
      <c r="AO18" s="96">
        <f t="shared" si="6"/>
        <v>10</v>
      </c>
      <c r="AP18" s="96">
        <f t="shared" si="6"/>
        <v>12</v>
      </c>
      <c r="AQ18" s="96">
        <f t="shared" si="6"/>
        <v>10</v>
      </c>
      <c r="AR18" s="96">
        <f t="shared" si="6"/>
        <v>14</v>
      </c>
      <c r="AS18" s="96">
        <f t="shared" si="6"/>
        <v>12</v>
      </c>
      <c r="AT18" s="96">
        <f t="shared" si="6"/>
        <v>14</v>
      </c>
      <c r="AU18" s="96">
        <f t="shared" si="6"/>
        <v>0</v>
      </c>
      <c r="AV18" s="96">
        <f t="shared" si="6"/>
        <v>18</v>
      </c>
      <c r="AW18" s="96">
        <f>AW19+AW20+AW21</f>
        <v>244</v>
      </c>
      <c r="AX18" s="157"/>
      <c r="AY18" s="158"/>
      <c r="AZ18" s="159"/>
      <c r="BA18" s="160"/>
      <c r="BB18" s="160"/>
      <c r="BC18" s="160"/>
      <c r="BD18" s="160"/>
      <c r="BE18" s="160"/>
      <c r="BF18" s="161"/>
      <c r="BG18" s="129">
        <f t="shared" si="4"/>
        <v>432</v>
      </c>
    </row>
    <row r="19" spans="1:59" ht="15" customHeight="1">
      <c r="A19" s="46"/>
      <c r="B19" s="47" t="s">
        <v>112</v>
      </c>
      <c r="C19" s="48" t="s">
        <v>74</v>
      </c>
      <c r="D19" s="87" t="s">
        <v>71</v>
      </c>
      <c r="E19" s="98">
        <v>4</v>
      </c>
      <c r="F19" s="107">
        <v>4</v>
      </c>
      <c r="G19" s="107">
        <v>4</v>
      </c>
      <c r="H19" s="107">
        <v>4</v>
      </c>
      <c r="I19" s="107">
        <v>4</v>
      </c>
      <c r="J19" s="107">
        <v>4</v>
      </c>
      <c r="K19" s="107">
        <v>4</v>
      </c>
      <c r="L19" s="107">
        <v>4</v>
      </c>
      <c r="M19" s="107">
        <v>4</v>
      </c>
      <c r="N19" s="107">
        <v>4</v>
      </c>
      <c r="O19" s="107">
        <v>4</v>
      </c>
      <c r="P19" s="107">
        <v>4</v>
      </c>
      <c r="Q19" s="107">
        <v>4</v>
      </c>
      <c r="R19" s="107">
        <v>4</v>
      </c>
      <c r="S19" s="107">
        <v>4</v>
      </c>
      <c r="T19" s="108">
        <v>4</v>
      </c>
      <c r="U19" s="103">
        <v>4</v>
      </c>
      <c r="V19" s="91">
        <f aca="true" t="shared" si="7" ref="V19:V24">SUM(E19:U19)</f>
        <v>68</v>
      </c>
      <c r="W19" s="138"/>
      <c r="X19" s="139"/>
      <c r="Y19" s="112">
        <v>2</v>
      </c>
      <c r="Z19" s="113">
        <v>2</v>
      </c>
      <c r="AA19" s="59">
        <v>2</v>
      </c>
      <c r="AB19" s="59">
        <v>2</v>
      </c>
      <c r="AC19" s="59">
        <v>2</v>
      </c>
      <c r="AD19" s="59">
        <v>2</v>
      </c>
      <c r="AE19" s="59">
        <v>2</v>
      </c>
      <c r="AF19" s="59">
        <v>2</v>
      </c>
      <c r="AG19" s="59">
        <v>2</v>
      </c>
      <c r="AH19" s="59">
        <v>2</v>
      </c>
      <c r="AI19" s="59">
        <v>2</v>
      </c>
      <c r="AJ19" s="59">
        <v>4</v>
      </c>
      <c r="AK19" s="59">
        <v>2</v>
      </c>
      <c r="AL19" s="59">
        <v>4</v>
      </c>
      <c r="AM19" s="59">
        <v>2</v>
      </c>
      <c r="AN19" s="59">
        <v>4</v>
      </c>
      <c r="AO19" s="59">
        <v>2</v>
      </c>
      <c r="AP19" s="59">
        <v>4</v>
      </c>
      <c r="AQ19" s="59">
        <v>2</v>
      </c>
      <c r="AR19" s="59">
        <v>4</v>
      </c>
      <c r="AS19" s="59">
        <v>4</v>
      </c>
      <c r="AT19" s="59">
        <v>4</v>
      </c>
      <c r="AU19" s="59"/>
      <c r="AV19" s="167">
        <v>18</v>
      </c>
      <c r="AW19" s="49">
        <f>SUM(Y19:AV19)</f>
        <v>76</v>
      </c>
      <c r="AX19" s="146"/>
      <c r="AY19" s="147"/>
      <c r="AZ19" s="138"/>
      <c r="BA19" s="148"/>
      <c r="BB19" s="148"/>
      <c r="BC19" s="148"/>
      <c r="BD19" s="148"/>
      <c r="BE19" s="148"/>
      <c r="BF19" s="149"/>
      <c r="BG19" s="129">
        <f t="shared" si="4"/>
        <v>144</v>
      </c>
    </row>
    <row r="20" spans="1:59" ht="21" customHeight="1">
      <c r="A20" s="46"/>
      <c r="B20" s="40" t="s">
        <v>113</v>
      </c>
      <c r="C20" s="57" t="s">
        <v>75</v>
      </c>
      <c r="D20" s="55" t="s">
        <v>71</v>
      </c>
      <c r="E20" s="109">
        <v>4</v>
      </c>
      <c r="F20" s="104">
        <v>4</v>
      </c>
      <c r="G20" s="104">
        <v>4</v>
      </c>
      <c r="H20" s="104">
        <v>4</v>
      </c>
      <c r="I20" s="104">
        <v>4</v>
      </c>
      <c r="J20" s="110">
        <v>4</v>
      </c>
      <c r="K20" s="110">
        <v>4</v>
      </c>
      <c r="L20" s="110">
        <v>4</v>
      </c>
      <c r="M20" s="110">
        <v>4</v>
      </c>
      <c r="N20" s="110">
        <v>4</v>
      </c>
      <c r="O20" s="110">
        <v>4</v>
      </c>
      <c r="P20" s="110">
        <v>4</v>
      </c>
      <c r="Q20" s="110">
        <v>4</v>
      </c>
      <c r="R20" s="110">
        <v>4</v>
      </c>
      <c r="S20" s="110">
        <v>4</v>
      </c>
      <c r="T20" s="111">
        <v>4</v>
      </c>
      <c r="U20" s="111">
        <v>4</v>
      </c>
      <c r="V20" s="91">
        <f t="shared" si="7"/>
        <v>68</v>
      </c>
      <c r="W20" s="41"/>
      <c r="X20" s="140"/>
      <c r="Y20" s="115">
        <v>4</v>
      </c>
      <c r="Z20" s="109">
        <v>4</v>
      </c>
      <c r="AA20" s="104">
        <v>4</v>
      </c>
      <c r="AB20" s="104">
        <v>4</v>
      </c>
      <c r="AC20" s="104">
        <v>4</v>
      </c>
      <c r="AD20" s="104">
        <v>4</v>
      </c>
      <c r="AE20" s="104">
        <v>2</v>
      </c>
      <c r="AF20" s="104">
        <v>4</v>
      </c>
      <c r="AG20" s="104">
        <v>4</v>
      </c>
      <c r="AH20" s="104">
        <v>4</v>
      </c>
      <c r="AI20" s="104">
        <v>4</v>
      </c>
      <c r="AJ20" s="104">
        <v>2</v>
      </c>
      <c r="AK20" s="104">
        <v>4</v>
      </c>
      <c r="AL20" s="104">
        <v>2</v>
      </c>
      <c r="AM20" s="104">
        <v>4</v>
      </c>
      <c r="AN20" s="104">
        <v>2</v>
      </c>
      <c r="AO20" s="104">
        <v>4</v>
      </c>
      <c r="AP20" s="104">
        <v>2</v>
      </c>
      <c r="AQ20" s="104">
        <v>2</v>
      </c>
      <c r="AR20" s="104">
        <v>4</v>
      </c>
      <c r="AS20" s="104">
        <v>4</v>
      </c>
      <c r="AT20" s="104">
        <v>4</v>
      </c>
      <c r="AU20" s="104"/>
      <c r="AV20" s="42"/>
      <c r="AW20" s="49">
        <f>SUM(Y20:AV20)</f>
        <v>76</v>
      </c>
      <c r="AX20" s="150"/>
      <c r="AY20" s="151"/>
      <c r="AZ20" s="41"/>
      <c r="BA20" s="152"/>
      <c r="BB20" s="152"/>
      <c r="BC20" s="152"/>
      <c r="BD20" s="152"/>
      <c r="BE20" s="152"/>
      <c r="BF20" s="145"/>
      <c r="BG20" s="129">
        <f t="shared" si="4"/>
        <v>144</v>
      </c>
    </row>
    <row r="21" spans="1:59" ht="15" customHeight="1">
      <c r="A21" s="46"/>
      <c r="B21" s="50" t="s">
        <v>114</v>
      </c>
      <c r="C21" s="51" t="s">
        <v>80</v>
      </c>
      <c r="D21" s="55" t="s">
        <v>71</v>
      </c>
      <c r="E21" s="109">
        <v>4</v>
      </c>
      <c r="F21" s="84">
        <v>4</v>
      </c>
      <c r="G21" s="84">
        <v>4</v>
      </c>
      <c r="H21" s="84">
        <v>4</v>
      </c>
      <c r="I21" s="84">
        <v>4</v>
      </c>
      <c r="J21" s="84">
        <v>2</v>
      </c>
      <c r="K21" s="84">
        <v>2</v>
      </c>
      <c r="L21" s="84">
        <v>2</v>
      </c>
      <c r="M21" s="84">
        <v>2</v>
      </c>
      <c r="N21" s="84">
        <v>2</v>
      </c>
      <c r="O21" s="84">
        <v>4</v>
      </c>
      <c r="P21" s="84">
        <v>2</v>
      </c>
      <c r="Q21" s="84">
        <v>4</v>
      </c>
      <c r="R21" s="84">
        <v>2</v>
      </c>
      <c r="S21" s="84">
        <v>4</v>
      </c>
      <c r="T21" s="106">
        <v>2</v>
      </c>
      <c r="U21" s="100">
        <v>4</v>
      </c>
      <c r="V21" s="91">
        <f t="shared" si="7"/>
        <v>52</v>
      </c>
      <c r="W21" s="141"/>
      <c r="X21" s="142"/>
      <c r="Y21" s="116">
        <v>4</v>
      </c>
      <c r="Z21" s="80">
        <v>4</v>
      </c>
      <c r="AA21" s="84">
        <v>4</v>
      </c>
      <c r="AB21" s="84">
        <v>4</v>
      </c>
      <c r="AC21" s="84">
        <v>4</v>
      </c>
      <c r="AD21" s="84">
        <v>4</v>
      </c>
      <c r="AE21" s="84">
        <v>4</v>
      </c>
      <c r="AF21" s="84">
        <v>4</v>
      </c>
      <c r="AG21" s="84">
        <v>2</v>
      </c>
      <c r="AH21" s="84">
        <v>4</v>
      </c>
      <c r="AI21" s="84">
        <v>2</v>
      </c>
      <c r="AJ21" s="84">
        <v>4</v>
      </c>
      <c r="AK21" s="84">
        <v>4</v>
      </c>
      <c r="AL21" s="84">
        <v>4</v>
      </c>
      <c r="AM21" s="84">
        <v>4</v>
      </c>
      <c r="AN21" s="84">
        <v>4</v>
      </c>
      <c r="AO21" s="84">
        <v>4</v>
      </c>
      <c r="AP21" s="84">
        <v>6</v>
      </c>
      <c r="AQ21" s="84">
        <v>6</v>
      </c>
      <c r="AR21" s="84">
        <v>6</v>
      </c>
      <c r="AS21" s="84">
        <v>4</v>
      </c>
      <c r="AT21" s="84">
        <v>6</v>
      </c>
      <c r="AU21" s="104"/>
      <c r="AV21" s="137"/>
      <c r="AW21" s="49">
        <f>SUM(Y21:AV21)</f>
        <v>92</v>
      </c>
      <c r="AX21" s="150"/>
      <c r="AY21" s="56"/>
      <c r="AZ21" s="41"/>
      <c r="BA21" s="155"/>
      <c r="BB21" s="155"/>
      <c r="BC21" s="155"/>
      <c r="BD21" s="155"/>
      <c r="BE21" s="155"/>
      <c r="BF21" s="156"/>
      <c r="BG21" s="129">
        <f t="shared" si="4"/>
        <v>144</v>
      </c>
    </row>
    <row r="22" spans="1:59" ht="19.5" customHeight="1">
      <c r="A22" s="46"/>
      <c r="B22" s="50"/>
      <c r="C22" s="58" t="s">
        <v>97</v>
      </c>
      <c r="D22" s="55" t="s">
        <v>71</v>
      </c>
      <c r="E22" s="109">
        <f aca="true" t="shared" si="8" ref="E22:U22">E23</f>
        <v>0</v>
      </c>
      <c r="F22" s="109">
        <f t="shared" si="8"/>
        <v>0</v>
      </c>
      <c r="G22" s="109">
        <f t="shared" si="8"/>
        <v>0</v>
      </c>
      <c r="H22" s="109">
        <f t="shared" si="8"/>
        <v>0</v>
      </c>
      <c r="I22" s="109">
        <f t="shared" si="8"/>
        <v>0</v>
      </c>
      <c r="J22" s="109">
        <f t="shared" si="8"/>
        <v>2</v>
      </c>
      <c r="K22" s="109">
        <f t="shared" si="8"/>
        <v>2</v>
      </c>
      <c r="L22" s="109">
        <f t="shared" si="8"/>
        <v>2</v>
      </c>
      <c r="M22" s="109">
        <f t="shared" si="8"/>
        <v>2</v>
      </c>
      <c r="N22" s="109">
        <f t="shared" si="8"/>
        <v>2</v>
      </c>
      <c r="O22" s="109">
        <f t="shared" si="8"/>
        <v>0</v>
      </c>
      <c r="P22" s="109">
        <f t="shared" si="8"/>
        <v>2</v>
      </c>
      <c r="Q22" s="109">
        <f t="shared" si="8"/>
        <v>0</v>
      </c>
      <c r="R22" s="109">
        <f t="shared" si="8"/>
        <v>2</v>
      </c>
      <c r="S22" s="109">
        <f t="shared" si="8"/>
        <v>0</v>
      </c>
      <c r="T22" s="109">
        <f t="shared" si="8"/>
        <v>2</v>
      </c>
      <c r="U22" s="109">
        <f t="shared" si="8"/>
        <v>0</v>
      </c>
      <c r="V22" s="91">
        <f t="shared" si="7"/>
        <v>16</v>
      </c>
      <c r="W22" s="41"/>
      <c r="X22" s="145"/>
      <c r="Y22" s="109"/>
      <c r="Z22" s="109">
        <f aca="true" t="shared" si="9" ref="Z22:AV22">Z23</f>
        <v>2</v>
      </c>
      <c r="AA22" s="109">
        <f t="shared" si="9"/>
        <v>0</v>
      </c>
      <c r="AB22" s="109">
        <f t="shared" si="9"/>
        <v>2</v>
      </c>
      <c r="AC22" s="109">
        <f t="shared" si="9"/>
        <v>2</v>
      </c>
      <c r="AD22" s="109">
        <f t="shared" si="9"/>
        <v>0</v>
      </c>
      <c r="AE22" s="109">
        <f t="shared" si="9"/>
        <v>2</v>
      </c>
      <c r="AF22" s="109">
        <f t="shared" si="9"/>
        <v>0</v>
      </c>
      <c r="AG22" s="109">
        <f t="shared" si="9"/>
        <v>2</v>
      </c>
      <c r="AH22" s="109">
        <f t="shared" si="9"/>
        <v>0</v>
      </c>
      <c r="AI22" s="109">
        <f t="shared" si="9"/>
        <v>2</v>
      </c>
      <c r="AJ22" s="109">
        <f t="shared" si="9"/>
        <v>0</v>
      </c>
      <c r="AK22" s="109">
        <f t="shared" si="9"/>
        <v>0</v>
      </c>
      <c r="AL22" s="109">
        <f t="shared" si="9"/>
        <v>0</v>
      </c>
      <c r="AM22" s="109">
        <f t="shared" si="9"/>
        <v>0</v>
      </c>
      <c r="AN22" s="109">
        <f t="shared" si="9"/>
        <v>0</v>
      </c>
      <c r="AO22" s="109">
        <f t="shared" si="9"/>
        <v>2</v>
      </c>
      <c r="AP22" s="109">
        <f t="shared" si="9"/>
        <v>2</v>
      </c>
      <c r="AQ22" s="109">
        <f t="shared" si="9"/>
        <v>0</v>
      </c>
      <c r="AR22" s="109">
        <f t="shared" si="9"/>
        <v>0</v>
      </c>
      <c r="AS22" s="109">
        <f t="shared" si="9"/>
        <v>0</v>
      </c>
      <c r="AT22" s="109">
        <f t="shared" si="9"/>
        <v>0</v>
      </c>
      <c r="AU22" s="109">
        <f t="shared" si="9"/>
        <v>0</v>
      </c>
      <c r="AV22" s="41">
        <f t="shared" si="9"/>
        <v>0</v>
      </c>
      <c r="AW22" s="49">
        <f>SUM(Y22:AV22)</f>
        <v>16</v>
      </c>
      <c r="AX22" s="150"/>
      <c r="AY22" s="162"/>
      <c r="AZ22" s="41"/>
      <c r="BA22" s="155"/>
      <c r="BB22" s="155"/>
      <c r="BC22" s="155"/>
      <c r="BD22" s="155"/>
      <c r="BE22" s="155"/>
      <c r="BF22" s="156"/>
      <c r="BG22" s="129">
        <f t="shared" si="4"/>
        <v>32</v>
      </c>
    </row>
    <row r="23" spans="1:59" ht="18" customHeight="1" thickBot="1">
      <c r="A23" s="46"/>
      <c r="B23" s="40" t="s">
        <v>81</v>
      </c>
      <c r="C23" s="57" t="s">
        <v>82</v>
      </c>
      <c r="D23" s="88" t="s">
        <v>71</v>
      </c>
      <c r="E23" s="80"/>
      <c r="F23" s="84"/>
      <c r="G23" s="84"/>
      <c r="H23" s="84"/>
      <c r="I23" s="84"/>
      <c r="J23" s="84">
        <v>2</v>
      </c>
      <c r="K23" s="84">
        <v>2</v>
      </c>
      <c r="L23" s="84">
        <v>2</v>
      </c>
      <c r="M23" s="84">
        <v>2</v>
      </c>
      <c r="N23" s="84">
        <v>2</v>
      </c>
      <c r="O23" s="84"/>
      <c r="P23" s="84">
        <v>2</v>
      </c>
      <c r="Q23" s="84"/>
      <c r="R23" s="84">
        <v>2</v>
      </c>
      <c r="S23" s="84"/>
      <c r="T23" s="106">
        <v>2</v>
      </c>
      <c r="U23" s="100"/>
      <c r="V23" s="91">
        <f t="shared" si="7"/>
        <v>16</v>
      </c>
      <c r="W23" s="141"/>
      <c r="X23" s="142"/>
      <c r="Y23" s="116"/>
      <c r="Z23" s="80">
        <v>2</v>
      </c>
      <c r="AA23" s="84"/>
      <c r="AB23" s="84">
        <v>2</v>
      </c>
      <c r="AC23" s="84">
        <v>2</v>
      </c>
      <c r="AD23" s="84"/>
      <c r="AE23" s="84">
        <v>2</v>
      </c>
      <c r="AF23" s="84"/>
      <c r="AG23" s="84">
        <v>2</v>
      </c>
      <c r="AH23" s="84"/>
      <c r="AI23" s="84">
        <v>2</v>
      </c>
      <c r="AJ23" s="84"/>
      <c r="AK23" s="84"/>
      <c r="AL23" s="84"/>
      <c r="AM23" s="84"/>
      <c r="AN23" s="84"/>
      <c r="AO23" s="84">
        <v>2</v>
      </c>
      <c r="AP23" s="84">
        <v>2</v>
      </c>
      <c r="AQ23" s="84"/>
      <c r="AR23" s="84"/>
      <c r="AS23" s="84"/>
      <c r="AT23" s="84"/>
      <c r="AU23" s="84"/>
      <c r="AV23" s="117"/>
      <c r="AW23" s="49">
        <f>SUM(Y23:AV23)</f>
        <v>16</v>
      </c>
      <c r="AX23" s="150"/>
      <c r="AY23" s="154"/>
      <c r="AZ23" s="152"/>
      <c r="BA23" s="155"/>
      <c r="BB23" s="155"/>
      <c r="BC23" s="155"/>
      <c r="BD23" s="155"/>
      <c r="BE23" s="155"/>
      <c r="BF23" s="156"/>
      <c r="BG23" s="129">
        <f t="shared" si="4"/>
        <v>32</v>
      </c>
    </row>
    <row r="24" spans="1:59" ht="15.75" thickBot="1">
      <c r="A24" s="52"/>
      <c r="B24" s="231" t="s">
        <v>77</v>
      </c>
      <c r="C24" s="232"/>
      <c r="D24" s="233"/>
      <c r="E24" s="85">
        <f aca="true" t="shared" si="10" ref="E24:U24">E18+E7+E22</f>
        <v>36</v>
      </c>
      <c r="F24" s="53">
        <f t="shared" si="10"/>
        <v>36</v>
      </c>
      <c r="G24" s="53">
        <f t="shared" si="10"/>
        <v>36</v>
      </c>
      <c r="H24" s="53">
        <f t="shared" si="10"/>
        <v>36</v>
      </c>
      <c r="I24" s="53">
        <f t="shared" si="10"/>
        <v>36</v>
      </c>
      <c r="J24" s="53">
        <f t="shared" si="10"/>
        <v>36</v>
      </c>
      <c r="K24" s="53">
        <f t="shared" si="10"/>
        <v>36</v>
      </c>
      <c r="L24" s="53">
        <f t="shared" si="10"/>
        <v>36</v>
      </c>
      <c r="M24" s="53">
        <f t="shared" si="10"/>
        <v>36</v>
      </c>
      <c r="N24" s="53">
        <f t="shared" si="10"/>
        <v>36</v>
      </c>
      <c r="O24" s="53">
        <f t="shared" si="10"/>
        <v>36</v>
      </c>
      <c r="P24" s="53">
        <f t="shared" si="10"/>
        <v>36</v>
      </c>
      <c r="Q24" s="53">
        <f t="shared" si="10"/>
        <v>36</v>
      </c>
      <c r="R24" s="53">
        <f t="shared" si="10"/>
        <v>36</v>
      </c>
      <c r="S24" s="53">
        <f t="shared" si="10"/>
        <v>36</v>
      </c>
      <c r="T24" s="53">
        <f t="shared" si="10"/>
        <v>36</v>
      </c>
      <c r="U24" s="90">
        <f t="shared" si="10"/>
        <v>36</v>
      </c>
      <c r="V24" s="92">
        <f t="shared" si="7"/>
        <v>612</v>
      </c>
      <c r="W24" s="144"/>
      <c r="X24" s="144"/>
      <c r="Y24" s="53">
        <f>Y18+Y7+Y22</f>
        <v>36</v>
      </c>
      <c r="Z24" s="53">
        <f aca="true" t="shared" si="11" ref="Z24:AV24">Z18+Z7+Z22</f>
        <v>36</v>
      </c>
      <c r="AA24" s="53">
        <f t="shared" si="11"/>
        <v>36</v>
      </c>
      <c r="AB24" s="53">
        <f t="shared" si="11"/>
        <v>36</v>
      </c>
      <c r="AC24" s="53">
        <f t="shared" si="11"/>
        <v>36</v>
      </c>
      <c r="AD24" s="53">
        <f t="shared" si="11"/>
        <v>36</v>
      </c>
      <c r="AE24" s="53">
        <f t="shared" si="11"/>
        <v>36</v>
      </c>
      <c r="AF24" s="53">
        <f t="shared" si="11"/>
        <v>36</v>
      </c>
      <c r="AG24" s="53">
        <f t="shared" si="11"/>
        <v>36</v>
      </c>
      <c r="AH24" s="53">
        <f t="shared" si="11"/>
        <v>36</v>
      </c>
      <c r="AI24" s="53">
        <f t="shared" si="11"/>
        <v>36</v>
      </c>
      <c r="AJ24" s="53">
        <f t="shared" si="11"/>
        <v>36</v>
      </c>
      <c r="AK24" s="53">
        <f t="shared" si="11"/>
        <v>36</v>
      </c>
      <c r="AL24" s="53">
        <f t="shared" si="11"/>
        <v>36</v>
      </c>
      <c r="AM24" s="53">
        <f t="shared" si="11"/>
        <v>36</v>
      </c>
      <c r="AN24" s="53">
        <f t="shared" si="11"/>
        <v>36</v>
      </c>
      <c r="AO24" s="53">
        <f t="shared" si="11"/>
        <v>36</v>
      </c>
      <c r="AP24" s="53">
        <f t="shared" si="11"/>
        <v>36</v>
      </c>
      <c r="AQ24" s="53">
        <f t="shared" si="11"/>
        <v>36</v>
      </c>
      <c r="AR24" s="53">
        <f t="shared" si="11"/>
        <v>36</v>
      </c>
      <c r="AS24" s="53">
        <f t="shared" si="11"/>
        <v>36</v>
      </c>
      <c r="AT24" s="53">
        <f t="shared" si="11"/>
        <v>36</v>
      </c>
      <c r="AU24" s="53">
        <f t="shared" si="11"/>
        <v>36</v>
      </c>
      <c r="AV24" s="53">
        <f t="shared" si="11"/>
        <v>36</v>
      </c>
      <c r="AW24" s="86">
        <f>AW18+AW7+AW22</f>
        <v>864</v>
      </c>
      <c r="AX24" s="163"/>
      <c r="AY24" s="164"/>
      <c r="AZ24" s="165"/>
      <c r="BA24" s="163"/>
      <c r="BB24" s="166"/>
      <c r="BC24" s="163"/>
      <c r="BD24" s="166"/>
      <c r="BE24" s="163"/>
      <c r="BF24" s="164"/>
      <c r="BG24" s="129">
        <f t="shared" si="4"/>
        <v>1476</v>
      </c>
    </row>
  </sheetData>
  <sheetProtection/>
  <mergeCells count="10">
    <mergeCell ref="A7:A14"/>
    <mergeCell ref="W7:X7"/>
    <mergeCell ref="B24:D24"/>
    <mergeCell ref="B1:BG1"/>
    <mergeCell ref="A2:A6"/>
    <mergeCell ref="B2:B6"/>
    <mergeCell ref="C2:C6"/>
    <mergeCell ref="D2:D6"/>
    <mergeCell ref="E3:BG3"/>
    <mergeCell ref="E5:B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Footer>&amp;R22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M54"/>
  <sheetViews>
    <sheetView tabSelected="1" view="pageBreakPreview" zoomScale="77" zoomScaleNormal="77" zoomScaleSheetLayoutView="77" zoomScalePageLayoutView="0" workbookViewId="0" topLeftCell="A1">
      <pane xSplit="3" topLeftCell="D1" activePane="topRight" state="frozen"/>
      <selection pane="topLeft" activeCell="A1" sqref="A1"/>
      <selection pane="topRight" activeCell="BL27" sqref="BL27"/>
    </sheetView>
  </sheetViews>
  <sheetFormatPr defaultColWidth="9.140625" defaultRowHeight="15" outlineLevelCol="1"/>
  <cols>
    <col min="1" max="1" width="3.7109375" style="0" customWidth="1"/>
    <col min="2" max="2" width="10.28125" style="0" customWidth="1"/>
    <col min="3" max="3" width="39.57421875" style="0" bestFit="1" customWidth="1"/>
    <col min="4" max="4" width="4.00390625" style="0" customWidth="1" outlineLevel="1"/>
    <col min="5" max="20" width="2.7109375" style="0" customWidth="1" outlineLevel="1"/>
    <col min="21" max="21" width="5.7109375" style="193" customWidth="1"/>
    <col min="22" max="22" width="2.7109375" style="206" customWidth="1"/>
    <col min="23" max="23" width="2.7109375" style="207" customWidth="1"/>
    <col min="24" max="24" width="2.7109375" style="0" customWidth="1"/>
    <col min="25" max="47" width="2.7109375" style="0" customWidth="1" outlineLevel="1"/>
    <col min="48" max="48" width="5.57421875" style="193" customWidth="1"/>
    <col min="49" max="57" width="2.7109375" style="0" customWidth="1"/>
    <col min="58" max="58" width="5.8515625" style="56" customWidth="1"/>
  </cols>
  <sheetData>
    <row r="1" spans="2:58" ht="15" customHeight="1">
      <c r="B1" s="252" t="s">
        <v>155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195"/>
    </row>
    <row r="2" spans="4:58" ht="4.5" customHeight="1" thickBot="1"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90"/>
      <c r="V2" s="201"/>
      <c r="W2" s="202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190"/>
      <c r="AW2" s="24"/>
      <c r="AX2" s="24"/>
      <c r="AY2" s="24"/>
      <c r="AZ2" s="24"/>
      <c r="BA2" s="24"/>
      <c r="BB2" s="24"/>
      <c r="BC2" s="24"/>
      <c r="BD2" s="24"/>
      <c r="BE2" s="24"/>
      <c r="BF2" s="195"/>
    </row>
    <row r="3" spans="4:58" ht="15.75" customHeight="1" hidden="1" thickBot="1"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190"/>
      <c r="V3" s="201"/>
      <c r="W3" s="202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190"/>
      <c r="AW3" s="24"/>
      <c r="AX3" s="24"/>
      <c r="AY3" s="24"/>
      <c r="AZ3" s="24"/>
      <c r="BA3" s="24"/>
      <c r="BB3" s="24"/>
      <c r="BC3" s="24"/>
      <c r="BD3" s="24"/>
      <c r="BE3" s="24"/>
      <c r="BF3" s="195"/>
    </row>
    <row r="4" spans="4:58" ht="15.75" customHeight="1" hidden="1" thickBot="1"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191"/>
      <c r="V4" s="203"/>
      <c r="W4" s="204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191"/>
      <c r="AW4" s="25"/>
      <c r="AX4" s="25"/>
      <c r="AY4" s="25"/>
      <c r="AZ4" s="25"/>
      <c r="BA4" s="25"/>
      <c r="BB4" s="25"/>
      <c r="BC4" s="25"/>
      <c r="BD4" s="25"/>
      <c r="BE4" s="25"/>
      <c r="BF4" s="195"/>
    </row>
    <row r="5" spans="1:58" ht="102.75" thickBot="1">
      <c r="A5" s="253" t="s">
        <v>11</v>
      </c>
      <c r="B5" s="253" t="s">
        <v>0</v>
      </c>
      <c r="C5" s="256" t="s">
        <v>1</v>
      </c>
      <c r="D5" s="168" t="s">
        <v>36</v>
      </c>
      <c r="E5" s="178" t="s">
        <v>86</v>
      </c>
      <c r="F5" s="172" t="s">
        <v>138</v>
      </c>
      <c r="G5" s="171" t="s">
        <v>88</v>
      </c>
      <c r="H5" s="170" t="s">
        <v>37</v>
      </c>
      <c r="I5" s="170" t="s">
        <v>38</v>
      </c>
      <c r="J5" s="170" t="s">
        <v>39</v>
      </c>
      <c r="K5" s="170" t="s">
        <v>40</v>
      </c>
      <c r="L5" s="170" t="s">
        <v>139</v>
      </c>
      <c r="M5" s="170" t="s">
        <v>41</v>
      </c>
      <c r="N5" s="170" t="s">
        <v>42</v>
      </c>
      <c r="O5" s="170" t="s">
        <v>43</v>
      </c>
      <c r="P5" s="171" t="s">
        <v>44</v>
      </c>
      <c r="Q5" s="172" t="s">
        <v>140</v>
      </c>
      <c r="R5" s="172" t="s">
        <v>45</v>
      </c>
      <c r="S5" s="172" t="s">
        <v>46</v>
      </c>
      <c r="T5" s="169" t="s">
        <v>94</v>
      </c>
      <c r="U5" s="198" t="s">
        <v>27</v>
      </c>
      <c r="V5" s="189" t="s">
        <v>47</v>
      </c>
      <c r="W5" s="205" t="s">
        <v>48</v>
      </c>
      <c r="X5" s="200" t="s">
        <v>49</v>
      </c>
      <c r="Y5" s="170" t="s">
        <v>50</v>
      </c>
      <c r="Z5" s="171" t="s">
        <v>51</v>
      </c>
      <c r="AA5" s="172" t="s">
        <v>95</v>
      </c>
      <c r="AB5" s="172" t="s">
        <v>96</v>
      </c>
      <c r="AC5" s="172" t="s">
        <v>52</v>
      </c>
      <c r="AD5" s="171" t="s">
        <v>141</v>
      </c>
      <c r="AE5" s="170" t="s">
        <v>53</v>
      </c>
      <c r="AF5" s="170" t="s">
        <v>54</v>
      </c>
      <c r="AG5" s="170" t="s">
        <v>55</v>
      </c>
      <c r="AH5" s="171" t="s">
        <v>142</v>
      </c>
      <c r="AI5" s="170" t="s">
        <v>143</v>
      </c>
      <c r="AJ5" s="170" t="s">
        <v>56</v>
      </c>
      <c r="AK5" s="170" t="s">
        <v>57</v>
      </c>
      <c r="AL5" s="171" t="s">
        <v>58</v>
      </c>
      <c r="AM5" s="170" t="s">
        <v>59</v>
      </c>
      <c r="AN5" s="170" t="s">
        <v>60</v>
      </c>
      <c r="AO5" s="170" t="s">
        <v>61</v>
      </c>
      <c r="AP5" s="170" t="s">
        <v>62</v>
      </c>
      <c r="AQ5" s="171" t="s">
        <v>63</v>
      </c>
      <c r="AR5" s="171" t="s">
        <v>64</v>
      </c>
      <c r="AS5" s="170" t="s">
        <v>144</v>
      </c>
      <c r="AT5" s="173" t="s">
        <v>145</v>
      </c>
      <c r="AU5" s="174" t="s">
        <v>65</v>
      </c>
      <c r="AV5" s="192" t="s">
        <v>27</v>
      </c>
      <c r="AW5" s="22" t="s">
        <v>14</v>
      </c>
      <c r="AX5" s="4" t="s">
        <v>15</v>
      </c>
      <c r="AY5" s="4" t="s">
        <v>16</v>
      </c>
      <c r="AZ5" s="4" t="s">
        <v>17</v>
      </c>
      <c r="BA5" s="4" t="s">
        <v>18</v>
      </c>
      <c r="BB5" s="4" t="s">
        <v>19</v>
      </c>
      <c r="BC5" s="4" t="s">
        <v>20</v>
      </c>
      <c r="BD5" s="4" t="s">
        <v>21</v>
      </c>
      <c r="BE5" s="21" t="s">
        <v>22</v>
      </c>
      <c r="BF5" s="196" t="s">
        <v>2</v>
      </c>
    </row>
    <row r="6" spans="1:58" ht="15.75" thickBot="1">
      <c r="A6" s="254"/>
      <c r="B6" s="254"/>
      <c r="C6" s="257"/>
      <c r="D6" s="259" t="s">
        <v>3</v>
      </c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1"/>
    </row>
    <row r="7" spans="1:58" ht="15.75" thickBot="1">
      <c r="A7" s="254"/>
      <c r="B7" s="254"/>
      <c r="C7" s="257"/>
      <c r="D7" s="5">
        <v>35</v>
      </c>
      <c r="E7" s="6">
        <v>36</v>
      </c>
      <c r="F7" s="7">
        <v>37</v>
      </c>
      <c r="G7" s="7">
        <v>38</v>
      </c>
      <c r="H7" s="7">
        <v>39</v>
      </c>
      <c r="I7" s="7">
        <v>40</v>
      </c>
      <c r="J7" s="7">
        <v>41</v>
      </c>
      <c r="K7" s="7">
        <v>42</v>
      </c>
      <c r="L7" s="7">
        <v>43</v>
      </c>
      <c r="M7" s="7">
        <v>44</v>
      </c>
      <c r="N7" s="7">
        <v>45</v>
      </c>
      <c r="O7" s="7">
        <v>46</v>
      </c>
      <c r="P7" s="7">
        <v>47</v>
      </c>
      <c r="Q7" s="7">
        <v>48</v>
      </c>
      <c r="R7" s="7">
        <v>49</v>
      </c>
      <c r="S7" s="7">
        <v>50</v>
      </c>
      <c r="T7" s="23">
        <v>51</v>
      </c>
      <c r="U7" s="199"/>
      <c r="V7" s="14">
        <v>52</v>
      </c>
      <c r="W7" s="15">
        <v>1</v>
      </c>
      <c r="X7" s="6">
        <v>2</v>
      </c>
      <c r="Y7" s="7">
        <v>3</v>
      </c>
      <c r="Z7" s="7">
        <v>4</v>
      </c>
      <c r="AA7" s="7">
        <v>5</v>
      </c>
      <c r="AB7" s="7">
        <v>6</v>
      </c>
      <c r="AC7" s="7">
        <v>7</v>
      </c>
      <c r="AD7" s="7">
        <v>8</v>
      </c>
      <c r="AE7" s="7">
        <v>9</v>
      </c>
      <c r="AF7" s="7">
        <v>10</v>
      </c>
      <c r="AG7" s="7">
        <v>11</v>
      </c>
      <c r="AH7" s="7">
        <v>12</v>
      </c>
      <c r="AI7" s="7">
        <v>13</v>
      </c>
      <c r="AJ7" s="7">
        <v>14</v>
      </c>
      <c r="AK7" s="7">
        <v>15</v>
      </c>
      <c r="AL7" s="7">
        <v>16</v>
      </c>
      <c r="AM7" s="7">
        <v>14</v>
      </c>
      <c r="AN7" s="7">
        <v>18</v>
      </c>
      <c r="AO7" s="7">
        <v>19</v>
      </c>
      <c r="AP7" s="7">
        <v>20</v>
      </c>
      <c r="AQ7" s="7">
        <v>21</v>
      </c>
      <c r="AR7" s="7">
        <v>22</v>
      </c>
      <c r="AS7" s="7">
        <v>23</v>
      </c>
      <c r="AT7" s="7">
        <v>24</v>
      </c>
      <c r="AU7" s="7">
        <v>25</v>
      </c>
      <c r="AV7" s="194"/>
      <c r="AW7" s="18">
        <v>26</v>
      </c>
      <c r="AX7" s="18">
        <v>27</v>
      </c>
      <c r="AY7" s="18">
        <v>28</v>
      </c>
      <c r="AZ7" s="18">
        <v>29</v>
      </c>
      <c r="BA7" s="18">
        <v>30</v>
      </c>
      <c r="BB7" s="18">
        <v>31</v>
      </c>
      <c r="BC7" s="18">
        <v>32</v>
      </c>
      <c r="BD7" s="18">
        <v>33</v>
      </c>
      <c r="BE7" s="18">
        <v>34</v>
      </c>
      <c r="BF7" s="197"/>
    </row>
    <row r="8" spans="1:58" ht="15.75" thickBot="1">
      <c r="A8" s="254"/>
      <c r="B8" s="254"/>
      <c r="C8" s="257"/>
      <c r="D8" s="262" t="s">
        <v>4</v>
      </c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4"/>
    </row>
    <row r="9" spans="1:58" ht="17.25" thickBot="1">
      <c r="A9" s="255"/>
      <c r="B9" s="255"/>
      <c r="C9" s="258"/>
      <c r="D9" s="5">
        <v>1</v>
      </c>
      <c r="E9" s="6">
        <v>2</v>
      </c>
      <c r="F9" s="7">
        <v>3</v>
      </c>
      <c r="G9" s="7">
        <v>4</v>
      </c>
      <c r="H9" s="8">
        <v>5</v>
      </c>
      <c r="I9" s="8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23">
        <v>17</v>
      </c>
      <c r="U9" s="199" t="s">
        <v>12</v>
      </c>
      <c r="V9" s="16">
        <v>18</v>
      </c>
      <c r="W9" s="17">
        <v>19</v>
      </c>
      <c r="X9" s="12">
        <v>20</v>
      </c>
      <c r="Y9" s="27">
        <v>21</v>
      </c>
      <c r="Z9" s="28">
        <v>22</v>
      </c>
      <c r="AA9" s="27">
        <v>23</v>
      </c>
      <c r="AB9" s="27">
        <v>24</v>
      </c>
      <c r="AC9" s="27">
        <v>25</v>
      </c>
      <c r="AD9" s="27">
        <v>26</v>
      </c>
      <c r="AE9" s="27">
        <v>27</v>
      </c>
      <c r="AF9" s="27">
        <v>28</v>
      </c>
      <c r="AG9" s="27">
        <v>29</v>
      </c>
      <c r="AH9" s="27">
        <v>30</v>
      </c>
      <c r="AI9" s="27">
        <v>31</v>
      </c>
      <c r="AJ9" s="27">
        <v>32</v>
      </c>
      <c r="AK9" s="27">
        <v>33</v>
      </c>
      <c r="AL9" s="27">
        <v>34</v>
      </c>
      <c r="AM9" s="27">
        <v>35</v>
      </c>
      <c r="AN9" s="27">
        <v>36</v>
      </c>
      <c r="AO9" s="27">
        <v>37</v>
      </c>
      <c r="AP9" s="27">
        <v>38</v>
      </c>
      <c r="AQ9" s="27">
        <v>39</v>
      </c>
      <c r="AR9" s="27">
        <v>40</v>
      </c>
      <c r="AS9" s="27">
        <v>41</v>
      </c>
      <c r="AT9" s="27">
        <v>42</v>
      </c>
      <c r="AU9" s="13">
        <v>43</v>
      </c>
      <c r="AV9" s="176" t="s">
        <v>13</v>
      </c>
      <c r="AW9" s="6">
        <v>44</v>
      </c>
      <c r="AX9" s="7">
        <v>45</v>
      </c>
      <c r="AY9" s="7">
        <v>46</v>
      </c>
      <c r="AZ9" s="7">
        <v>47</v>
      </c>
      <c r="BA9" s="7">
        <v>48</v>
      </c>
      <c r="BB9" s="7">
        <v>49</v>
      </c>
      <c r="BC9" s="7">
        <v>50</v>
      </c>
      <c r="BD9" s="7">
        <v>51</v>
      </c>
      <c r="BE9" s="7">
        <v>52</v>
      </c>
      <c r="BF9" s="197"/>
    </row>
    <row r="10" spans="1:58" ht="16.5" thickBot="1">
      <c r="A10" s="247" t="s">
        <v>26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</row>
    <row r="11" spans="1:58" s="175" customFormat="1" ht="18.75" customHeight="1" thickBot="1">
      <c r="A11" s="177"/>
      <c r="B11" s="212" t="s">
        <v>134</v>
      </c>
      <c r="C11" s="271" t="s">
        <v>137</v>
      </c>
      <c r="D11" s="281">
        <f>SUM(D12:D17)</f>
        <v>4</v>
      </c>
      <c r="E11" s="281">
        <f aca="true" t="shared" si="0" ref="E11:T11">SUM(E12:E17)</f>
        <v>4</v>
      </c>
      <c r="F11" s="281">
        <f t="shared" si="0"/>
        <v>4</v>
      </c>
      <c r="G11" s="281">
        <f t="shared" si="0"/>
        <v>4</v>
      </c>
      <c r="H11" s="281">
        <f t="shared" si="0"/>
        <v>4</v>
      </c>
      <c r="I11" s="281">
        <f t="shared" si="0"/>
        <v>4</v>
      </c>
      <c r="J11" s="281">
        <f t="shared" si="0"/>
        <v>4</v>
      </c>
      <c r="K11" s="281">
        <f t="shared" si="0"/>
        <v>4</v>
      </c>
      <c r="L11" s="281">
        <f t="shared" si="0"/>
        <v>4</v>
      </c>
      <c r="M11" s="281">
        <f t="shared" si="0"/>
        <v>4</v>
      </c>
      <c r="N11" s="281">
        <f t="shared" si="0"/>
        <v>4</v>
      </c>
      <c r="O11" s="281">
        <f t="shared" si="0"/>
        <v>4</v>
      </c>
      <c r="P11" s="281">
        <f t="shared" si="0"/>
        <v>0</v>
      </c>
      <c r="Q11" s="281">
        <f t="shared" si="0"/>
        <v>0</v>
      </c>
      <c r="R11" s="281">
        <f t="shared" si="0"/>
        <v>0</v>
      </c>
      <c r="S11" s="281">
        <f t="shared" si="0"/>
        <v>0</v>
      </c>
      <c r="T11" s="327">
        <f t="shared" si="0"/>
        <v>0</v>
      </c>
      <c r="U11" s="272">
        <f>SUM(U12:U17)</f>
        <v>48</v>
      </c>
      <c r="V11" s="272"/>
      <c r="W11" s="272"/>
      <c r="X11" s="331">
        <f>SUM(X12:X17)</f>
        <v>14</v>
      </c>
      <c r="Y11" s="281">
        <f aca="true" t="shared" si="1" ref="Y11:AU11">SUM(Y12:Y17)</f>
        <v>14</v>
      </c>
      <c r="Z11" s="281">
        <f t="shared" si="1"/>
        <v>14</v>
      </c>
      <c r="AA11" s="281">
        <f t="shared" si="1"/>
        <v>14</v>
      </c>
      <c r="AB11" s="281">
        <f t="shared" si="1"/>
        <v>14</v>
      </c>
      <c r="AC11" s="281">
        <f t="shared" si="1"/>
        <v>14</v>
      </c>
      <c r="AD11" s="281">
        <f t="shared" si="1"/>
        <v>14</v>
      </c>
      <c r="AE11" s="281">
        <f t="shared" si="1"/>
        <v>14</v>
      </c>
      <c r="AF11" s="281">
        <f t="shared" si="1"/>
        <v>14</v>
      </c>
      <c r="AG11" s="281">
        <f t="shared" si="1"/>
        <v>14</v>
      </c>
      <c r="AH11" s="281">
        <f t="shared" si="1"/>
        <v>14</v>
      </c>
      <c r="AI11" s="281">
        <f t="shared" si="1"/>
        <v>14</v>
      </c>
      <c r="AJ11" s="281">
        <f t="shared" si="1"/>
        <v>14</v>
      </c>
      <c r="AK11" s="281">
        <f t="shared" si="1"/>
        <v>8</v>
      </c>
      <c r="AL11" s="281">
        <f t="shared" si="1"/>
        <v>6</v>
      </c>
      <c r="AM11" s="281">
        <f t="shared" si="1"/>
        <v>6</v>
      </c>
      <c r="AN11" s="281">
        <f t="shared" si="1"/>
        <v>6</v>
      </c>
      <c r="AO11" s="281">
        <f t="shared" si="1"/>
        <v>6</v>
      </c>
      <c r="AP11" s="281">
        <f t="shared" si="1"/>
        <v>0</v>
      </c>
      <c r="AQ11" s="281">
        <f t="shared" si="1"/>
        <v>0</v>
      </c>
      <c r="AR11" s="281">
        <f t="shared" si="1"/>
        <v>0</v>
      </c>
      <c r="AS11" s="281">
        <f t="shared" si="1"/>
        <v>0</v>
      </c>
      <c r="AT11" s="281">
        <f t="shared" si="1"/>
        <v>0</v>
      </c>
      <c r="AU11" s="327">
        <f t="shared" si="1"/>
        <v>0</v>
      </c>
      <c r="AV11" s="92">
        <f>SUM(AV12:AV17)</f>
        <v>214</v>
      </c>
      <c r="AW11" s="281" t="e">
        <f>+AW13+AW16+#REF!+AW15+AW17</f>
        <v>#REF!</v>
      </c>
      <c r="AX11" s="281" t="e">
        <f>+AX13+AX16+#REF!+AX15+AX17</f>
        <v>#REF!</v>
      </c>
      <c r="AY11" s="281" t="e">
        <f>+AY13+AY16+#REF!+AY15+AY17</f>
        <v>#REF!</v>
      </c>
      <c r="AZ11" s="281" t="e">
        <f>+AZ13+AZ16+#REF!+AZ15+AZ17</f>
        <v>#REF!</v>
      </c>
      <c r="BA11" s="281" t="e">
        <f>+BA13+BA16+#REF!+BA15+BA17</f>
        <v>#REF!</v>
      </c>
      <c r="BB11" s="281" t="e">
        <f>+BB13+BB16+#REF!+BB15+BB17</f>
        <v>#REF!</v>
      </c>
      <c r="BC11" s="281" t="e">
        <f>+BC13+BC16+#REF!+BC15+BC17</f>
        <v>#REF!</v>
      </c>
      <c r="BD11" s="281" t="e">
        <f>+BD13+BD16+#REF!+BD15+BD17</f>
        <v>#REF!</v>
      </c>
      <c r="BE11" s="281" t="e">
        <f>+BE13+BE16+#REF!+BE15+BE17</f>
        <v>#REF!</v>
      </c>
      <c r="BF11" s="272">
        <f>U11+AV11</f>
        <v>262</v>
      </c>
    </row>
    <row r="12" spans="1:58" s="26" customFormat="1" ht="18.75" customHeight="1" thickBot="1">
      <c r="A12" s="208"/>
      <c r="B12" s="124" t="s">
        <v>156</v>
      </c>
      <c r="C12" s="209" t="s">
        <v>157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282"/>
      <c r="U12" s="272">
        <f aca="true" t="shared" si="2" ref="U12:U17">SUM(D12:T12)</f>
        <v>0</v>
      </c>
      <c r="V12" s="272"/>
      <c r="W12" s="272"/>
      <c r="X12" s="122">
        <v>2</v>
      </c>
      <c r="Y12" s="122">
        <v>4</v>
      </c>
      <c r="Z12" s="122">
        <v>2</v>
      </c>
      <c r="AA12" s="122">
        <v>4</v>
      </c>
      <c r="AB12" s="122">
        <v>2</v>
      </c>
      <c r="AC12" s="122">
        <v>4</v>
      </c>
      <c r="AD12" s="122">
        <v>2</v>
      </c>
      <c r="AE12" s="122">
        <v>4</v>
      </c>
      <c r="AF12" s="122">
        <v>2</v>
      </c>
      <c r="AG12" s="122">
        <v>4</v>
      </c>
      <c r="AH12" s="122">
        <v>2</v>
      </c>
      <c r="AI12" s="122">
        <v>4</v>
      </c>
      <c r="AJ12" s="122">
        <v>2</v>
      </c>
      <c r="AK12" s="122">
        <v>2</v>
      </c>
      <c r="AL12" s="122">
        <v>2</v>
      </c>
      <c r="AM12" s="122">
        <v>2</v>
      </c>
      <c r="AN12" s="122">
        <v>2</v>
      </c>
      <c r="AO12" s="122">
        <v>2</v>
      </c>
      <c r="AP12" s="122"/>
      <c r="AQ12" s="122"/>
      <c r="AR12" s="122"/>
      <c r="AS12" s="122"/>
      <c r="AT12" s="122"/>
      <c r="AU12" s="282"/>
      <c r="AV12" s="336">
        <f>SUM(X12:AU12)</f>
        <v>48</v>
      </c>
      <c r="AW12" s="337"/>
      <c r="AX12" s="337"/>
      <c r="AY12" s="337"/>
      <c r="AZ12" s="337"/>
      <c r="BA12" s="337"/>
      <c r="BB12" s="337"/>
      <c r="BC12" s="337"/>
      <c r="BD12" s="337"/>
      <c r="BE12" s="337"/>
      <c r="BF12" s="272">
        <f aca="true" t="shared" si="3" ref="BF12:BF53">U12+AV12</f>
        <v>48</v>
      </c>
    </row>
    <row r="13" spans="1:58" ht="29.25" customHeight="1" thickBot="1">
      <c r="A13" s="11"/>
      <c r="B13" s="9" t="s">
        <v>135</v>
      </c>
      <c r="C13" s="179" t="s">
        <v>146</v>
      </c>
      <c r="D13" s="109">
        <v>2</v>
      </c>
      <c r="E13" s="104">
        <v>2</v>
      </c>
      <c r="F13" s="104">
        <v>2</v>
      </c>
      <c r="G13" s="104">
        <v>2</v>
      </c>
      <c r="H13" s="104">
        <v>2</v>
      </c>
      <c r="I13" s="104">
        <v>2</v>
      </c>
      <c r="J13" s="104">
        <v>2</v>
      </c>
      <c r="K13" s="104">
        <v>2</v>
      </c>
      <c r="L13" s="104">
        <v>2</v>
      </c>
      <c r="M13" s="104">
        <v>2</v>
      </c>
      <c r="N13" s="104">
        <v>2</v>
      </c>
      <c r="O13" s="104">
        <v>2</v>
      </c>
      <c r="P13" s="104"/>
      <c r="Q13" s="104"/>
      <c r="R13" s="104"/>
      <c r="S13" s="104"/>
      <c r="T13" s="100"/>
      <c r="U13" s="272">
        <f t="shared" si="2"/>
        <v>24</v>
      </c>
      <c r="V13" s="272"/>
      <c r="W13" s="272"/>
      <c r="X13" s="109">
        <v>2</v>
      </c>
      <c r="Y13" s="104">
        <v>2</v>
      </c>
      <c r="Z13" s="109">
        <v>2</v>
      </c>
      <c r="AA13" s="104">
        <v>2</v>
      </c>
      <c r="AB13" s="104">
        <v>2</v>
      </c>
      <c r="AC13" s="104">
        <v>2</v>
      </c>
      <c r="AD13" s="104">
        <v>2</v>
      </c>
      <c r="AE13" s="104">
        <v>2</v>
      </c>
      <c r="AF13" s="104">
        <v>2</v>
      </c>
      <c r="AG13" s="104">
        <v>2</v>
      </c>
      <c r="AH13" s="104">
        <v>2</v>
      </c>
      <c r="AI13" s="104">
        <v>2</v>
      </c>
      <c r="AJ13" s="104">
        <v>2</v>
      </c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0"/>
      <c r="AV13" s="336">
        <f>SUM(X13:AU13)</f>
        <v>26</v>
      </c>
      <c r="AW13" s="281"/>
      <c r="AX13" s="281"/>
      <c r="AY13" s="281"/>
      <c r="AZ13" s="281"/>
      <c r="BA13" s="281"/>
      <c r="BB13" s="281"/>
      <c r="BC13" s="281"/>
      <c r="BD13" s="281"/>
      <c r="BE13" s="281"/>
      <c r="BF13" s="272">
        <f t="shared" si="3"/>
        <v>50</v>
      </c>
    </row>
    <row r="14" spans="1:58" ht="15.75" customHeight="1" thickBot="1">
      <c r="A14" s="11"/>
      <c r="B14" s="9" t="s">
        <v>158</v>
      </c>
      <c r="C14" s="179" t="s">
        <v>159</v>
      </c>
      <c r="D14" s="80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106"/>
      <c r="U14" s="272">
        <f t="shared" si="2"/>
        <v>0</v>
      </c>
      <c r="V14" s="272"/>
      <c r="W14" s="272"/>
      <c r="X14" s="80">
        <v>2</v>
      </c>
      <c r="Y14" s="84">
        <v>2</v>
      </c>
      <c r="Z14" s="80">
        <v>2</v>
      </c>
      <c r="AA14" s="84">
        <v>2</v>
      </c>
      <c r="AB14" s="84">
        <v>2</v>
      </c>
      <c r="AC14" s="84">
        <v>2</v>
      </c>
      <c r="AD14" s="84">
        <v>2</v>
      </c>
      <c r="AE14" s="84">
        <v>2</v>
      </c>
      <c r="AF14" s="84">
        <v>2</v>
      </c>
      <c r="AG14" s="84">
        <v>2</v>
      </c>
      <c r="AH14" s="84">
        <v>2</v>
      </c>
      <c r="AI14" s="84">
        <v>2</v>
      </c>
      <c r="AJ14" s="84">
        <v>2</v>
      </c>
      <c r="AK14" s="84">
        <v>2</v>
      </c>
      <c r="AL14" s="84">
        <v>2</v>
      </c>
      <c r="AM14" s="84">
        <v>2</v>
      </c>
      <c r="AN14" s="84">
        <v>2</v>
      </c>
      <c r="AO14" s="84">
        <v>2</v>
      </c>
      <c r="AP14" s="84"/>
      <c r="AQ14" s="84"/>
      <c r="AR14" s="84"/>
      <c r="AS14" s="84"/>
      <c r="AT14" s="84"/>
      <c r="AU14" s="106"/>
      <c r="AV14" s="336">
        <f>SUM(X14:AU14)</f>
        <v>36</v>
      </c>
      <c r="AW14" s="281"/>
      <c r="AX14" s="281"/>
      <c r="AY14" s="281"/>
      <c r="AZ14" s="281"/>
      <c r="BA14" s="281"/>
      <c r="BB14" s="281"/>
      <c r="BC14" s="281"/>
      <c r="BD14" s="281"/>
      <c r="BE14" s="281"/>
      <c r="BF14" s="272">
        <f t="shared" si="3"/>
        <v>36</v>
      </c>
    </row>
    <row r="15" spans="1:58" ht="15.75" thickBot="1">
      <c r="A15" s="11"/>
      <c r="B15" s="9" t="s">
        <v>136</v>
      </c>
      <c r="C15" s="30" t="s">
        <v>5</v>
      </c>
      <c r="D15" s="80">
        <v>2</v>
      </c>
      <c r="E15" s="84">
        <v>2</v>
      </c>
      <c r="F15" s="84">
        <v>2</v>
      </c>
      <c r="G15" s="84">
        <v>2</v>
      </c>
      <c r="H15" s="84">
        <v>2</v>
      </c>
      <c r="I15" s="84">
        <v>2</v>
      </c>
      <c r="J15" s="84">
        <v>2</v>
      </c>
      <c r="K15" s="84">
        <v>2</v>
      </c>
      <c r="L15" s="84">
        <v>2</v>
      </c>
      <c r="M15" s="84">
        <v>2</v>
      </c>
      <c r="N15" s="84">
        <v>2</v>
      </c>
      <c r="O15" s="84">
        <v>2</v>
      </c>
      <c r="P15" s="84"/>
      <c r="Q15" s="84"/>
      <c r="R15" s="84"/>
      <c r="S15" s="84"/>
      <c r="T15" s="106"/>
      <c r="U15" s="272">
        <f t="shared" si="2"/>
        <v>24</v>
      </c>
      <c r="V15" s="272"/>
      <c r="W15" s="272"/>
      <c r="X15" s="80">
        <v>2</v>
      </c>
      <c r="Y15" s="84">
        <v>2</v>
      </c>
      <c r="Z15" s="80">
        <v>2</v>
      </c>
      <c r="AA15" s="84">
        <v>2</v>
      </c>
      <c r="AB15" s="84">
        <v>2</v>
      </c>
      <c r="AC15" s="84">
        <v>2</v>
      </c>
      <c r="AD15" s="84">
        <v>2</v>
      </c>
      <c r="AE15" s="84">
        <v>2</v>
      </c>
      <c r="AF15" s="84">
        <v>2</v>
      </c>
      <c r="AG15" s="84">
        <v>2</v>
      </c>
      <c r="AH15" s="84">
        <v>2</v>
      </c>
      <c r="AI15" s="84">
        <v>2</v>
      </c>
      <c r="AJ15" s="84">
        <v>2</v>
      </c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106"/>
      <c r="AV15" s="336">
        <f>SUM(X15:AU15)</f>
        <v>26</v>
      </c>
      <c r="AW15" s="281"/>
      <c r="AX15" s="281"/>
      <c r="AY15" s="281"/>
      <c r="AZ15" s="281"/>
      <c r="BA15" s="281"/>
      <c r="BB15" s="281"/>
      <c r="BC15" s="281"/>
      <c r="BD15" s="281"/>
      <c r="BE15" s="281"/>
      <c r="BF15" s="272">
        <f t="shared" si="3"/>
        <v>50</v>
      </c>
    </row>
    <row r="16" spans="1:58" ht="15.75" thickBot="1">
      <c r="A16" s="11"/>
      <c r="B16" s="9" t="s">
        <v>161</v>
      </c>
      <c r="C16" s="30" t="s">
        <v>160</v>
      </c>
      <c r="D16" s="80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106"/>
      <c r="U16" s="272">
        <f t="shared" si="2"/>
        <v>0</v>
      </c>
      <c r="V16" s="272"/>
      <c r="W16" s="272"/>
      <c r="X16" s="80">
        <v>2</v>
      </c>
      <c r="Y16" s="84">
        <v>2</v>
      </c>
      <c r="Z16" s="80">
        <v>2</v>
      </c>
      <c r="AA16" s="84">
        <v>2</v>
      </c>
      <c r="AB16" s="84">
        <v>2</v>
      </c>
      <c r="AC16" s="84">
        <v>2</v>
      </c>
      <c r="AD16" s="84">
        <v>2</v>
      </c>
      <c r="AE16" s="84">
        <v>2</v>
      </c>
      <c r="AF16" s="84">
        <v>2</v>
      </c>
      <c r="AG16" s="84">
        <v>2</v>
      </c>
      <c r="AH16" s="84">
        <v>2</v>
      </c>
      <c r="AI16" s="84">
        <v>2</v>
      </c>
      <c r="AJ16" s="84">
        <v>2</v>
      </c>
      <c r="AK16" s="84">
        <v>2</v>
      </c>
      <c r="AL16" s="84">
        <v>2</v>
      </c>
      <c r="AM16" s="84">
        <v>2</v>
      </c>
      <c r="AN16" s="84">
        <v>2</v>
      </c>
      <c r="AO16" s="84">
        <v>2</v>
      </c>
      <c r="AP16" s="84"/>
      <c r="AQ16" s="84"/>
      <c r="AR16" s="84"/>
      <c r="AS16" s="84"/>
      <c r="AT16" s="84"/>
      <c r="AU16" s="106"/>
      <c r="AV16" s="336">
        <f>SUM(X16:AU16)</f>
        <v>36</v>
      </c>
      <c r="AW16" s="281"/>
      <c r="AX16" s="281"/>
      <c r="AY16" s="281"/>
      <c r="AZ16" s="281"/>
      <c r="BA16" s="281"/>
      <c r="BB16" s="281"/>
      <c r="BC16" s="281"/>
      <c r="BD16" s="281"/>
      <c r="BE16" s="281"/>
      <c r="BF16" s="272">
        <f t="shared" si="3"/>
        <v>36</v>
      </c>
    </row>
    <row r="17" spans="1:58" ht="15.75" thickBot="1">
      <c r="A17" s="11"/>
      <c r="B17" s="211" t="s">
        <v>147</v>
      </c>
      <c r="C17" s="30" t="s">
        <v>148</v>
      </c>
      <c r="D17" s="80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106"/>
      <c r="U17" s="272">
        <f t="shared" si="2"/>
        <v>0</v>
      </c>
      <c r="V17" s="272"/>
      <c r="W17" s="272"/>
      <c r="X17" s="80">
        <v>4</v>
      </c>
      <c r="Y17" s="84">
        <v>2</v>
      </c>
      <c r="Z17" s="80">
        <v>4</v>
      </c>
      <c r="AA17" s="84">
        <v>2</v>
      </c>
      <c r="AB17" s="84">
        <v>4</v>
      </c>
      <c r="AC17" s="84">
        <v>2</v>
      </c>
      <c r="AD17" s="84">
        <v>4</v>
      </c>
      <c r="AE17" s="84">
        <v>2</v>
      </c>
      <c r="AF17" s="84">
        <v>4</v>
      </c>
      <c r="AG17" s="84">
        <v>2</v>
      </c>
      <c r="AH17" s="84">
        <v>4</v>
      </c>
      <c r="AI17" s="84">
        <v>2</v>
      </c>
      <c r="AJ17" s="84">
        <v>4</v>
      </c>
      <c r="AK17" s="84">
        <v>2</v>
      </c>
      <c r="AL17" s="84"/>
      <c r="AM17" s="84"/>
      <c r="AN17" s="84"/>
      <c r="AO17" s="84"/>
      <c r="AP17" s="84"/>
      <c r="AQ17" s="84"/>
      <c r="AR17" s="84"/>
      <c r="AS17" s="84"/>
      <c r="AT17" s="84"/>
      <c r="AU17" s="106"/>
      <c r="AV17" s="336">
        <f>SUM(X17:AU17)</f>
        <v>42</v>
      </c>
      <c r="AW17" s="281"/>
      <c r="AX17" s="281"/>
      <c r="AY17" s="281"/>
      <c r="AZ17" s="281"/>
      <c r="BA17" s="281"/>
      <c r="BB17" s="281"/>
      <c r="BC17" s="281"/>
      <c r="BD17" s="281"/>
      <c r="BE17" s="281"/>
      <c r="BF17" s="272">
        <f t="shared" si="3"/>
        <v>42</v>
      </c>
    </row>
    <row r="18" spans="1:58" ht="15.75" thickBot="1">
      <c r="A18" s="250"/>
      <c r="B18" s="180" t="s">
        <v>163</v>
      </c>
      <c r="C18" s="210" t="s">
        <v>162</v>
      </c>
      <c r="D18" s="283">
        <f>D19</f>
        <v>0</v>
      </c>
      <c r="E18" s="283">
        <f aca="true" t="shared" si="4" ref="E18:T18">E19</f>
        <v>0</v>
      </c>
      <c r="F18" s="283">
        <f t="shared" si="4"/>
        <v>0</v>
      </c>
      <c r="G18" s="283">
        <f t="shared" si="4"/>
        <v>0</v>
      </c>
      <c r="H18" s="283">
        <f t="shared" si="4"/>
        <v>0</v>
      </c>
      <c r="I18" s="283">
        <f t="shared" si="4"/>
        <v>0</v>
      </c>
      <c r="J18" s="283">
        <f t="shared" si="4"/>
        <v>0</v>
      </c>
      <c r="K18" s="283">
        <f t="shared" si="4"/>
        <v>0</v>
      </c>
      <c r="L18" s="283">
        <f t="shared" si="4"/>
        <v>0</v>
      </c>
      <c r="M18" s="283">
        <f t="shared" si="4"/>
        <v>0</v>
      </c>
      <c r="N18" s="283">
        <f t="shared" si="4"/>
        <v>0</v>
      </c>
      <c r="O18" s="283">
        <f t="shared" si="4"/>
        <v>0</v>
      </c>
      <c r="P18" s="283">
        <f t="shared" si="4"/>
        <v>0</v>
      </c>
      <c r="Q18" s="283">
        <f t="shared" si="4"/>
        <v>0</v>
      </c>
      <c r="R18" s="283">
        <f t="shared" si="4"/>
        <v>0</v>
      </c>
      <c r="S18" s="284">
        <f t="shared" si="4"/>
        <v>0</v>
      </c>
      <c r="T18" s="328">
        <f t="shared" si="4"/>
        <v>0</v>
      </c>
      <c r="U18" s="273">
        <f>U19</f>
        <v>0</v>
      </c>
      <c r="V18" s="273"/>
      <c r="W18" s="273"/>
      <c r="X18" s="332">
        <f aca="true" t="shared" si="5" ref="X18:AU18">X19</f>
        <v>2</v>
      </c>
      <c r="Y18" s="285">
        <f t="shared" si="5"/>
        <v>2</v>
      </c>
      <c r="Z18" s="285">
        <f t="shared" si="5"/>
        <v>2</v>
      </c>
      <c r="AA18" s="285">
        <f t="shared" si="5"/>
        <v>2</v>
      </c>
      <c r="AB18" s="285">
        <f t="shared" si="5"/>
        <v>2</v>
      </c>
      <c r="AC18" s="285">
        <f t="shared" si="5"/>
        <v>2</v>
      </c>
      <c r="AD18" s="285">
        <f t="shared" si="5"/>
        <v>2</v>
      </c>
      <c r="AE18" s="285">
        <f t="shared" si="5"/>
        <v>2</v>
      </c>
      <c r="AF18" s="285">
        <f t="shared" si="5"/>
        <v>2</v>
      </c>
      <c r="AG18" s="285">
        <f t="shared" si="5"/>
        <v>2</v>
      </c>
      <c r="AH18" s="285">
        <f t="shared" si="5"/>
        <v>2</v>
      </c>
      <c r="AI18" s="285">
        <f t="shared" si="5"/>
        <v>2</v>
      </c>
      <c r="AJ18" s="285">
        <f t="shared" si="5"/>
        <v>2</v>
      </c>
      <c r="AK18" s="285">
        <f t="shared" si="5"/>
        <v>2</v>
      </c>
      <c r="AL18" s="285">
        <f t="shared" si="5"/>
        <v>2</v>
      </c>
      <c r="AM18" s="285">
        <f t="shared" si="5"/>
        <v>2</v>
      </c>
      <c r="AN18" s="285">
        <f t="shared" si="5"/>
        <v>0</v>
      </c>
      <c r="AO18" s="285">
        <f t="shared" si="5"/>
        <v>0</v>
      </c>
      <c r="AP18" s="285">
        <f t="shared" si="5"/>
        <v>0</v>
      </c>
      <c r="AQ18" s="285">
        <f t="shared" si="5"/>
        <v>0</v>
      </c>
      <c r="AR18" s="285">
        <f t="shared" si="5"/>
        <v>0</v>
      </c>
      <c r="AS18" s="285">
        <f t="shared" si="5"/>
        <v>0</v>
      </c>
      <c r="AT18" s="285">
        <f t="shared" si="5"/>
        <v>0</v>
      </c>
      <c r="AU18" s="328">
        <f t="shared" si="5"/>
        <v>0</v>
      </c>
      <c r="AV18" s="286">
        <f>SUM(V18:AU18)</f>
        <v>32</v>
      </c>
      <c r="AW18" s="285">
        <f aca="true" t="shared" si="6" ref="AW18:BE18">AW19</f>
        <v>0</v>
      </c>
      <c r="AX18" s="285">
        <f t="shared" si="6"/>
        <v>0</v>
      </c>
      <c r="AY18" s="285">
        <f t="shared" si="6"/>
        <v>0</v>
      </c>
      <c r="AZ18" s="285">
        <f t="shared" si="6"/>
        <v>0</v>
      </c>
      <c r="BA18" s="285">
        <f t="shared" si="6"/>
        <v>0</v>
      </c>
      <c r="BB18" s="285">
        <f t="shared" si="6"/>
        <v>0</v>
      </c>
      <c r="BC18" s="285">
        <f t="shared" si="6"/>
        <v>0</v>
      </c>
      <c r="BD18" s="285">
        <f t="shared" si="6"/>
        <v>0</v>
      </c>
      <c r="BE18" s="285">
        <f t="shared" si="6"/>
        <v>0</v>
      </c>
      <c r="BF18" s="272">
        <f t="shared" si="3"/>
        <v>32</v>
      </c>
    </row>
    <row r="19" spans="1:58" ht="26.25" thickBot="1">
      <c r="A19" s="251"/>
      <c r="B19" s="217" t="s">
        <v>164</v>
      </c>
      <c r="C19" s="188" t="s">
        <v>165</v>
      </c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8"/>
      <c r="U19" s="273">
        <f>SUM(D19:T19)</f>
        <v>0</v>
      </c>
      <c r="V19" s="273"/>
      <c r="W19" s="273"/>
      <c r="X19" s="287">
        <v>2</v>
      </c>
      <c r="Y19" s="289">
        <v>2</v>
      </c>
      <c r="Z19" s="289">
        <v>2</v>
      </c>
      <c r="AA19" s="289">
        <v>2</v>
      </c>
      <c r="AB19" s="289">
        <v>2</v>
      </c>
      <c r="AC19" s="289">
        <v>2</v>
      </c>
      <c r="AD19" s="289">
        <v>2</v>
      </c>
      <c r="AE19" s="289">
        <v>2</v>
      </c>
      <c r="AF19" s="289">
        <v>2</v>
      </c>
      <c r="AG19" s="289">
        <v>2</v>
      </c>
      <c r="AH19" s="289">
        <v>2</v>
      </c>
      <c r="AI19" s="289">
        <v>2</v>
      </c>
      <c r="AJ19" s="289">
        <v>2</v>
      </c>
      <c r="AK19" s="289">
        <v>2</v>
      </c>
      <c r="AL19" s="289">
        <v>2</v>
      </c>
      <c r="AM19" s="289">
        <v>2</v>
      </c>
      <c r="AN19" s="289"/>
      <c r="AO19" s="289"/>
      <c r="AP19" s="289"/>
      <c r="AQ19" s="289"/>
      <c r="AR19" s="289"/>
      <c r="AS19" s="289"/>
      <c r="AT19" s="289"/>
      <c r="AU19" s="290"/>
      <c r="AV19" s="273">
        <f>SUM(X19:AU19)</f>
        <v>32</v>
      </c>
      <c r="AW19" s="273"/>
      <c r="AX19" s="273"/>
      <c r="AY19" s="273"/>
      <c r="AZ19" s="273"/>
      <c r="BA19" s="273"/>
      <c r="BB19" s="273"/>
      <c r="BC19" s="273"/>
      <c r="BD19" s="273"/>
      <c r="BE19" s="273"/>
      <c r="BF19" s="272">
        <f t="shared" si="3"/>
        <v>32</v>
      </c>
    </row>
    <row r="20" spans="1:58" ht="15.75" thickBot="1">
      <c r="A20" s="215"/>
      <c r="B20" s="180" t="s">
        <v>10</v>
      </c>
      <c r="C20" s="180" t="s">
        <v>166</v>
      </c>
      <c r="D20" s="285">
        <f>SUM(D21:D25)</f>
        <v>20</v>
      </c>
      <c r="E20" s="285">
        <f aca="true" t="shared" si="7" ref="E20:U20">SUM(E21:E25)</f>
        <v>20</v>
      </c>
      <c r="F20" s="285">
        <f t="shared" si="7"/>
        <v>20</v>
      </c>
      <c r="G20" s="285">
        <f t="shared" si="7"/>
        <v>20</v>
      </c>
      <c r="H20" s="285">
        <f t="shared" si="7"/>
        <v>20</v>
      </c>
      <c r="I20" s="285">
        <f t="shared" si="7"/>
        <v>20</v>
      </c>
      <c r="J20" s="285">
        <f t="shared" si="7"/>
        <v>20</v>
      </c>
      <c r="K20" s="285">
        <f t="shared" si="7"/>
        <v>20</v>
      </c>
      <c r="L20" s="285">
        <f t="shared" si="7"/>
        <v>20</v>
      </c>
      <c r="M20" s="285">
        <f t="shared" si="7"/>
        <v>16</v>
      </c>
      <c r="N20" s="285">
        <f t="shared" si="7"/>
        <v>6</v>
      </c>
      <c r="O20" s="285">
        <f t="shared" si="7"/>
        <v>6</v>
      </c>
      <c r="P20" s="285">
        <f t="shared" si="7"/>
        <v>0</v>
      </c>
      <c r="Q20" s="285">
        <f t="shared" si="7"/>
        <v>0</v>
      </c>
      <c r="R20" s="285">
        <f t="shared" si="7"/>
        <v>0</v>
      </c>
      <c r="S20" s="285">
        <f t="shared" si="7"/>
        <v>0</v>
      </c>
      <c r="T20" s="328">
        <f t="shared" si="7"/>
        <v>0</v>
      </c>
      <c r="U20" s="273">
        <f t="shared" si="7"/>
        <v>208</v>
      </c>
      <c r="V20" s="273"/>
      <c r="W20" s="273"/>
      <c r="X20" s="332">
        <f>SUM(X21:X25)</f>
        <v>4</v>
      </c>
      <c r="Y20" s="285">
        <f aca="true" t="shared" si="8" ref="Y20:AU20">SUM(Y21:Y25)</f>
        <v>4</v>
      </c>
      <c r="Z20" s="285">
        <f t="shared" si="8"/>
        <v>4</v>
      </c>
      <c r="AA20" s="285">
        <f t="shared" si="8"/>
        <v>4</v>
      </c>
      <c r="AB20" s="285">
        <f t="shared" si="8"/>
        <v>4</v>
      </c>
      <c r="AC20" s="285">
        <f t="shared" si="8"/>
        <v>4</v>
      </c>
      <c r="AD20" s="285">
        <f t="shared" si="8"/>
        <v>4</v>
      </c>
      <c r="AE20" s="285">
        <f t="shared" si="8"/>
        <v>4</v>
      </c>
      <c r="AF20" s="285">
        <f t="shared" si="8"/>
        <v>4</v>
      </c>
      <c r="AG20" s="285">
        <f t="shared" si="8"/>
        <v>0</v>
      </c>
      <c r="AH20" s="285">
        <f t="shared" si="8"/>
        <v>0</v>
      </c>
      <c r="AI20" s="285">
        <f t="shared" si="8"/>
        <v>0</v>
      </c>
      <c r="AJ20" s="285">
        <f t="shared" si="8"/>
        <v>0</v>
      </c>
      <c r="AK20" s="285">
        <f t="shared" si="8"/>
        <v>0</v>
      </c>
      <c r="AL20" s="285">
        <f t="shared" si="8"/>
        <v>0</v>
      </c>
      <c r="AM20" s="285">
        <f t="shared" si="8"/>
        <v>0</v>
      </c>
      <c r="AN20" s="285">
        <f t="shared" si="8"/>
        <v>0</v>
      </c>
      <c r="AO20" s="285">
        <f t="shared" si="8"/>
        <v>0</v>
      </c>
      <c r="AP20" s="285">
        <f t="shared" si="8"/>
        <v>0</v>
      </c>
      <c r="AQ20" s="285">
        <f t="shared" si="8"/>
        <v>0</v>
      </c>
      <c r="AR20" s="285">
        <f t="shared" si="8"/>
        <v>0</v>
      </c>
      <c r="AS20" s="285">
        <f t="shared" si="8"/>
        <v>0</v>
      </c>
      <c r="AT20" s="285">
        <f t="shared" si="8"/>
        <v>0</v>
      </c>
      <c r="AU20" s="328">
        <f t="shared" si="8"/>
        <v>0</v>
      </c>
      <c r="AV20" s="285">
        <f>SUM(AV21:AV25)</f>
        <v>36</v>
      </c>
      <c r="AW20" s="285"/>
      <c r="AX20" s="285"/>
      <c r="AY20" s="285"/>
      <c r="AZ20" s="285"/>
      <c r="BA20" s="285"/>
      <c r="BB20" s="285"/>
      <c r="BC20" s="285"/>
      <c r="BD20" s="285"/>
      <c r="BE20" s="285"/>
      <c r="BF20" s="272">
        <f t="shared" si="3"/>
        <v>244</v>
      </c>
    </row>
    <row r="21" spans="1:58" ht="15.75" thickBot="1">
      <c r="A21" s="215"/>
      <c r="B21" s="216" t="s">
        <v>167</v>
      </c>
      <c r="C21" s="218" t="s">
        <v>168</v>
      </c>
      <c r="D21" s="291">
        <v>8</v>
      </c>
      <c r="E21" s="292">
        <v>6</v>
      </c>
      <c r="F21" s="292">
        <v>8</v>
      </c>
      <c r="G21" s="292">
        <v>6</v>
      </c>
      <c r="H21" s="292">
        <v>8</v>
      </c>
      <c r="I21" s="292">
        <v>6</v>
      </c>
      <c r="J21" s="292">
        <v>8</v>
      </c>
      <c r="K21" s="292">
        <v>6</v>
      </c>
      <c r="L21" s="292">
        <v>8</v>
      </c>
      <c r="M21" s="292">
        <v>4</v>
      </c>
      <c r="N21" s="292"/>
      <c r="O21" s="292"/>
      <c r="P21" s="292"/>
      <c r="Q21" s="292"/>
      <c r="R21" s="292"/>
      <c r="S21" s="292"/>
      <c r="T21" s="293"/>
      <c r="U21" s="273">
        <f>SUM(D21:T21)</f>
        <v>68</v>
      </c>
      <c r="V21" s="273"/>
      <c r="W21" s="273"/>
      <c r="X21" s="291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3"/>
      <c r="AV21" s="273">
        <f>SUM(X21:AU21)</f>
        <v>0</v>
      </c>
      <c r="AW21" s="273"/>
      <c r="AX21" s="273"/>
      <c r="AY21" s="273"/>
      <c r="AZ21" s="273"/>
      <c r="BA21" s="273"/>
      <c r="BB21" s="273"/>
      <c r="BC21" s="273"/>
      <c r="BD21" s="273"/>
      <c r="BE21" s="273"/>
      <c r="BF21" s="272">
        <f t="shared" si="3"/>
        <v>68</v>
      </c>
    </row>
    <row r="22" spans="1:58" ht="18.75" customHeight="1" thickBot="1">
      <c r="A22" s="215"/>
      <c r="B22" s="186" t="s">
        <v>169</v>
      </c>
      <c r="C22" s="184" t="s">
        <v>170</v>
      </c>
      <c r="D22" s="294">
        <v>6</v>
      </c>
      <c r="E22" s="295">
        <v>8</v>
      </c>
      <c r="F22" s="295">
        <v>6</v>
      </c>
      <c r="G22" s="295">
        <v>8</v>
      </c>
      <c r="H22" s="295">
        <v>6</v>
      </c>
      <c r="I22" s="295">
        <v>8</v>
      </c>
      <c r="J22" s="295">
        <v>6</v>
      </c>
      <c r="K22" s="295">
        <v>8</v>
      </c>
      <c r="L22" s="295">
        <v>6</v>
      </c>
      <c r="M22" s="295">
        <v>6</v>
      </c>
      <c r="N22" s="295"/>
      <c r="O22" s="295"/>
      <c r="P22" s="295"/>
      <c r="Q22" s="295"/>
      <c r="R22" s="295"/>
      <c r="S22" s="295"/>
      <c r="T22" s="296"/>
      <c r="U22" s="273">
        <f>SUM(D22:T22)</f>
        <v>68</v>
      </c>
      <c r="V22" s="273"/>
      <c r="W22" s="273"/>
      <c r="X22" s="294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6"/>
      <c r="AV22" s="273">
        <f>SUM(X22:AU22)</f>
        <v>0</v>
      </c>
      <c r="AW22" s="273"/>
      <c r="AX22" s="273"/>
      <c r="AY22" s="273"/>
      <c r="AZ22" s="273"/>
      <c r="BA22" s="273"/>
      <c r="BB22" s="273"/>
      <c r="BC22" s="273"/>
      <c r="BD22" s="273"/>
      <c r="BE22" s="273"/>
      <c r="BF22" s="272">
        <f t="shared" si="3"/>
        <v>68</v>
      </c>
    </row>
    <row r="23" spans="1:58" ht="15.75" thickBot="1">
      <c r="A23" s="215"/>
      <c r="B23" s="186" t="s">
        <v>171</v>
      </c>
      <c r="C23" s="184" t="s">
        <v>172</v>
      </c>
      <c r="D23" s="294">
        <v>2</v>
      </c>
      <c r="E23" s="295">
        <v>4</v>
      </c>
      <c r="F23" s="295">
        <v>2</v>
      </c>
      <c r="G23" s="295">
        <v>4</v>
      </c>
      <c r="H23" s="295">
        <v>2</v>
      </c>
      <c r="I23" s="295">
        <v>4</v>
      </c>
      <c r="J23" s="295">
        <v>2</v>
      </c>
      <c r="K23" s="295">
        <v>4</v>
      </c>
      <c r="L23" s="295">
        <v>2</v>
      </c>
      <c r="M23" s="295">
        <v>4</v>
      </c>
      <c r="N23" s="295">
        <v>2</v>
      </c>
      <c r="O23" s="295">
        <v>4</v>
      </c>
      <c r="P23" s="295"/>
      <c r="Q23" s="295"/>
      <c r="R23" s="295"/>
      <c r="S23" s="295"/>
      <c r="T23" s="296"/>
      <c r="U23" s="273">
        <f>SUM(D23:T23)</f>
        <v>36</v>
      </c>
      <c r="V23" s="273"/>
      <c r="W23" s="273"/>
      <c r="X23" s="294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6"/>
      <c r="AV23" s="273">
        <f>SUM(X23:AU23)</f>
        <v>0</v>
      </c>
      <c r="AW23" s="273"/>
      <c r="AX23" s="273"/>
      <c r="AY23" s="273"/>
      <c r="AZ23" s="273"/>
      <c r="BA23" s="273"/>
      <c r="BB23" s="273"/>
      <c r="BC23" s="273"/>
      <c r="BD23" s="273"/>
      <c r="BE23" s="273"/>
      <c r="BF23" s="272">
        <f t="shared" si="3"/>
        <v>36</v>
      </c>
    </row>
    <row r="24" spans="1:58" ht="15.75" thickBot="1">
      <c r="A24" s="215"/>
      <c r="B24" s="186" t="s">
        <v>173</v>
      </c>
      <c r="C24" s="184" t="s">
        <v>174</v>
      </c>
      <c r="D24" s="294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6"/>
      <c r="U24" s="273">
        <f>SUM(D24:T24)</f>
        <v>0</v>
      </c>
      <c r="V24" s="273"/>
      <c r="W24" s="273"/>
      <c r="X24" s="294">
        <v>4</v>
      </c>
      <c r="Y24" s="295">
        <v>4</v>
      </c>
      <c r="Z24" s="295">
        <v>4</v>
      </c>
      <c r="AA24" s="295">
        <v>4</v>
      </c>
      <c r="AB24" s="295">
        <v>4</v>
      </c>
      <c r="AC24" s="295">
        <v>4</v>
      </c>
      <c r="AD24" s="295">
        <v>4</v>
      </c>
      <c r="AE24" s="295">
        <v>4</v>
      </c>
      <c r="AF24" s="295">
        <v>4</v>
      </c>
      <c r="AG24" s="295"/>
      <c r="AH24" s="295"/>
      <c r="AI24" s="295"/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6"/>
      <c r="AV24" s="273">
        <f>SUM(X24:AU24)</f>
        <v>36</v>
      </c>
      <c r="AW24" s="273"/>
      <c r="AX24" s="273"/>
      <c r="AY24" s="273"/>
      <c r="AZ24" s="273"/>
      <c r="BA24" s="273"/>
      <c r="BB24" s="273"/>
      <c r="BC24" s="273"/>
      <c r="BD24" s="273"/>
      <c r="BE24" s="273"/>
      <c r="BF24" s="272">
        <f t="shared" si="3"/>
        <v>36</v>
      </c>
    </row>
    <row r="25" spans="1:58" ht="15.75" thickBot="1">
      <c r="A25" s="215"/>
      <c r="B25" s="219" t="s">
        <v>175</v>
      </c>
      <c r="C25" s="183" t="s">
        <v>176</v>
      </c>
      <c r="D25" s="297">
        <v>4</v>
      </c>
      <c r="E25" s="298">
        <v>2</v>
      </c>
      <c r="F25" s="298">
        <v>4</v>
      </c>
      <c r="G25" s="298">
        <v>2</v>
      </c>
      <c r="H25" s="298">
        <v>4</v>
      </c>
      <c r="I25" s="298">
        <v>2</v>
      </c>
      <c r="J25" s="298">
        <v>4</v>
      </c>
      <c r="K25" s="298">
        <v>2</v>
      </c>
      <c r="L25" s="298">
        <v>4</v>
      </c>
      <c r="M25" s="298">
        <v>2</v>
      </c>
      <c r="N25" s="298">
        <v>4</v>
      </c>
      <c r="O25" s="298">
        <v>2</v>
      </c>
      <c r="P25" s="298"/>
      <c r="Q25" s="298"/>
      <c r="R25" s="298"/>
      <c r="S25" s="298"/>
      <c r="T25" s="299"/>
      <c r="U25" s="273">
        <f>SUM(D25:T25)</f>
        <v>36</v>
      </c>
      <c r="V25" s="273"/>
      <c r="W25" s="273"/>
      <c r="X25" s="297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9"/>
      <c r="AV25" s="273">
        <f>SUM(X25:AU25)</f>
        <v>0</v>
      </c>
      <c r="AW25" s="273"/>
      <c r="AX25" s="273"/>
      <c r="AY25" s="273"/>
      <c r="AZ25" s="273"/>
      <c r="BA25" s="273"/>
      <c r="BB25" s="273"/>
      <c r="BC25" s="273"/>
      <c r="BD25" s="273"/>
      <c r="BE25" s="273"/>
      <c r="BF25" s="272">
        <f t="shared" si="3"/>
        <v>36</v>
      </c>
    </row>
    <row r="26" spans="1:58" ht="24.75" customHeight="1" thickBot="1">
      <c r="A26" s="248"/>
      <c r="B26" s="212" t="s">
        <v>8</v>
      </c>
      <c r="C26" s="271" t="s">
        <v>9</v>
      </c>
      <c r="D26" s="279">
        <f>D27+D34+D39+D46</f>
        <v>12</v>
      </c>
      <c r="E26" s="279">
        <f aca="true" t="shared" si="9" ref="E26:T26">E27+E34+E39+E46</f>
        <v>12</v>
      </c>
      <c r="F26" s="279">
        <f t="shared" si="9"/>
        <v>12</v>
      </c>
      <c r="G26" s="279">
        <f t="shared" si="9"/>
        <v>12</v>
      </c>
      <c r="H26" s="279">
        <f t="shared" si="9"/>
        <v>12</v>
      </c>
      <c r="I26" s="279">
        <f t="shared" si="9"/>
        <v>12</v>
      </c>
      <c r="J26" s="279">
        <f t="shared" si="9"/>
        <v>12</v>
      </c>
      <c r="K26" s="279">
        <f t="shared" si="9"/>
        <v>12</v>
      </c>
      <c r="L26" s="279">
        <f t="shared" si="9"/>
        <v>12</v>
      </c>
      <c r="M26" s="279">
        <f t="shared" si="9"/>
        <v>16</v>
      </c>
      <c r="N26" s="279">
        <f t="shared" si="9"/>
        <v>26</v>
      </c>
      <c r="O26" s="279">
        <f t="shared" si="9"/>
        <v>26</v>
      </c>
      <c r="P26" s="279">
        <f t="shared" si="9"/>
        <v>36</v>
      </c>
      <c r="Q26" s="279">
        <f t="shared" si="9"/>
        <v>36</v>
      </c>
      <c r="R26" s="279">
        <f t="shared" si="9"/>
        <v>36</v>
      </c>
      <c r="S26" s="279">
        <f t="shared" si="9"/>
        <v>36</v>
      </c>
      <c r="T26" s="329">
        <f t="shared" si="9"/>
        <v>36</v>
      </c>
      <c r="U26" s="280">
        <f>U27+U34</f>
        <v>188</v>
      </c>
      <c r="V26" s="280"/>
      <c r="W26" s="280"/>
      <c r="X26" s="333">
        <f>X27+X34+X39+X46</f>
        <v>16</v>
      </c>
      <c r="Y26" s="279">
        <f aca="true" t="shared" si="10" ref="Y26:AV26">Y27+Y34+Y39+Y46</f>
        <v>16</v>
      </c>
      <c r="Z26" s="279">
        <f t="shared" si="10"/>
        <v>16</v>
      </c>
      <c r="AA26" s="279">
        <f t="shared" si="10"/>
        <v>16</v>
      </c>
      <c r="AB26" s="279">
        <f t="shared" si="10"/>
        <v>16</v>
      </c>
      <c r="AC26" s="279">
        <f t="shared" si="10"/>
        <v>16</v>
      </c>
      <c r="AD26" s="279">
        <f t="shared" si="10"/>
        <v>16</v>
      </c>
      <c r="AE26" s="279">
        <f t="shared" si="10"/>
        <v>16</v>
      </c>
      <c r="AF26" s="279">
        <f t="shared" si="10"/>
        <v>16</v>
      </c>
      <c r="AG26" s="279">
        <f t="shared" si="10"/>
        <v>20</v>
      </c>
      <c r="AH26" s="279">
        <f t="shared" si="10"/>
        <v>20</v>
      </c>
      <c r="AI26" s="279">
        <f t="shared" si="10"/>
        <v>20</v>
      </c>
      <c r="AJ26" s="279">
        <f t="shared" si="10"/>
        <v>20</v>
      </c>
      <c r="AK26" s="279">
        <f t="shared" si="10"/>
        <v>26</v>
      </c>
      <c r="AL26" s="279">
        <f t="shared" si="10"/>
        <v>28</v>
      </c>
      <c r="AM26" s="279">
        <f t="shared" si="10"/>
        <v>28</v>
      </c>
      <c r="AN26" s="279">
        <f t="shared" si="10"/>
        <v>30</v>
      </c>
      <c r="AO26" s="279">
        <f t="shared" si="10"/>
        <v>30</v>
      </c>
      <c r="AP26" s="279">
        <f t="shared" si="10"/>
        <v>36</v>
      </c>
      <c r="AQ26" s="279">
        <f t="shared" si="10"/>
        <v>36</v>
      </c>
      <c r="AR26" s="279">
        <f t="shared" si="10"/>
        <v>36</v>
      </c>
      <c r="AS26" s="279">
        <f t="shared" si="10"/>
        <v>36</v>
      </c>
      <c r="AT26" s="279">
        <f t="shared" si="10"/>
        <v>36</v>
      </c>
      <c r="AU26" s="329">
        <f t="shared" si="10"/>
        <v>0</v>
      </c>
      <c r="AV26" s="279">
        <f>AV27+AV34+AV39+AV46</f>
        <v>546</v>
      </c>
      <c r="AW26" s="279" t="e">
        <f>AW27+AW34</f>
        <v>#REF!</v>
      </c>
      <c r="AX26" s="279" t="e">
        <f>AX27+AX34</f>
        <v>#REF!</v>
      </c>
      <c r="AY26" s="279" t="e">
        <f>AY27+AY34</f>
        <v>#REF!</v>
      </c>
      <c r="AZ26" s="279" t="e">
        <f>AZ27+AZ34</f>
        <v>#REF!</v>
      </c>
      <c r="BA26" s="279" t="e">
        <f>BA27+BA34</f>
        <v>#REF!</v>
      </c>
      <c r="BB26" s="279" t="e">
        <f>BB27+BB34</f>
        <v>#REF!</v>
      </c>
      <c r="BC26" s="279" t="e">
        <f>BC27+BC34</f>
        <v>#REF!</v>
      </c>
      <c r="BD26" s="279" t="e">
        <f>BD27+BD34</f>
        <v>#REF!</v>
      </c>
      <c r="BE26" s="279" t="e">
        <f>BE27+BE34</f>
        <v>#REF!</v>
      </c>
      <c r="BF26" s="272">
        <f>U26+AV26</f>
        <v>734</v>
      </c>
    </row>
    <row r="27" spans="1:58" ht="80.25" customHeight="1" thickBot="1">
      <c r="A27" s="248"/>
      <c r="B27" s="181" t="s">
        <v>177</v>
      </c>
      <c r="C27" s="225" t="s">
        <v>178</v>
      </c>
      <c r="D27" s="279">
        <f>SUM(D28:D33)</f>
        <v>6</v>
      </c>
      <c r="E27" s="279">
        <f aca="true" t="shared" si="11" ref="E27:T27">SUM(E28:E33)</f>
        <v>6</v>
      </c>
      <c r="F27" s="279">
        <f t="shared" si="11"/>
        <v>6</v>
      </c>
      <c r="G27" s="279">
        <f t="shared" si="11"/>
        <v>6</v>
      </c>
      <c r="H27" s="279">
        <f t="shared" si="11"/>
        <v>6</v>
      </c>
      <c r="I27" s="279">
        <f t="shared" si="11"/>
        <v>6</v>
      </c>
      <c r="J27" s="279">
        <f t="shared" si="11"/>
        <v>6</v>
      </c>
      <c r="K27" s="279">
        <f t="shared" si="11"/>
        <v>6</v>
      </c>
      <c r="L27" s="279">
        <f t="shared" si="11"/>
        <v>6</v>
      </c>
      <c r="M27" s="279">
        <f t="shared" si="11"/>
        <v>6</v>
      </c>
      <c r="N27" s="279">
        <f t="shared" si="11"/>
        <v>14</v>
      </c>
      <c r="O27" s="279">
        <f t="shared" si="11"/>
        <v>12</v>
      </c>
      <c r="P27" s="279">
        <f t="shared" si="11"/>
        <v>24</v>
      </c>
      <c r="Q27" s="279">
        <f t="shared" si="11"/>
        <v>12</v>
      </c>
      <c r="R27" s="279">
        <f t="shared" si="11"/>
        <v>36</v>
      </c>
      <c r="S27" s="279">
        <f t="shared" si="11"/>
        <v>24</v>
      </c>
      <c r="T27" s="329">
        <f t="shared" si="11"/>
        <v>6</v>
      </c>
      <c r="U27" s="280">
        <f>SUM(D27:T27)</f>
        <v>188</v>
      </c>
      <c r="V27" s="280"/>
      <c r="W27" s="280"/>
      <c r="X27" s="333">
        <f>SUM(X28:X33)</f>
        <v>0</v>
      </c>
      <c r="Y27" s="279">
        <f aca="true" t="shared" si="12" ref="X27:AU27">SUM(Y28:Y33)</f>
        <v>0</v>
      </c>
      <c r="Z27" s="279">
        <f t="shared" si="12"/>
        <v>0</v>
      </c>
      <c r="AA27" s="279">
        <f t="shared" si="12"/>
        <v>0</v>
      </c>
      <c r="AB27" s="279">
        <f t="shared" si="12"/>
        <v>0</v>
      </c>
      <c r="AC27" s="279">
        <f t="shared" si="12"/>
        <v>0</v>
      </c>
      <c r="AD27" s="279">
        <f t="shared" si="12"/>
        <v>0</v>
      </c>
      <c r="AE27" s="279">
        <f t="shared" si="12"/>
        <v>0</v>
      </c>
      <c r="AF27" s="279">
        <f t="shared" si="12"/>
        <v>0</v>
      </c>
      <c r="AG27" s="279">
        <f t="shared" si="12"/>
        <v>0</v>
      </c>
      <c r="AH27" s="279">
        <f t="shared" si="12"/>
        <v>0</v>
      </c>
      <c r="AI27" s="279">
        <f t="shared" si="12"/>
        <v>0</v>
      </c>
      <c r="AJ27" s="279">
        <f t="shared" si="12"/>
        <v>0</v>
      </c>
      <c r="AK27" s="279">
        <f t="shared" si="12"/>
        <v>0</v>
      </c>
      <c r="AL27" s="279">
        <f t="shared" si="12"/>
        <v>0</v>
      </c>
      <c r="AM27" s="279">
        <f t="shared" si="12"/>
        <v>0</v>
      </c>
      <c r="AN27" s="279">
        <f t="shared" si="12"/>
        <v>0</v>
      </c>
      <c r="AO27" s="279">
        <f t="shared" si="12"/>
        <v>0</v>
      </c>
      <c r="AP27" s="279">
        <f t="shared" si="12"/>
        <v>0</v>
      </c>
      <c r="AQ27" s="279">
        <f t="shared" si="12"/>
        <v>0</v>
      </c>
      <c r="AR27" s="279">
        <f t="shared" si="12"/>
        <v>0</v>
      </c>
      <c r="AS27" s="279">
        <f t="shared" si="12"/>
        <v>0</v>
      </c>
      <c r="AT27" s="279">
        <f t="shared" si="12"/>
        <v>0</v>
      </c>
      <c r="AU27" s="329">
        <f t="shared" si="12"/>
        <v>0</v>
      </c>
      <c r="AV27" s="280">
        <f>SUM(AV28:AV33)</f>
        <v>0</v>
      </c>
      <c r="AW27" s="279" t="e">
        <f>AW28+#REF!+AW31+AW32+AW33</f>
        <v>#REF!</v>
      </c>
      <c r="AX27" s="279" t="e">
        <f>AX28+#REF!+AX31+AX32+AX33</f>
        <v>#REF!</v>
      </c>
      <c r="AY27" s="279" t="e">
        <f>AY28+#REF!+AY31+AY32+AY33</f>
        <v>#REF!</v>
      </c>
      <c r="AZ27" s="279" t="e">
        <f>AZ28+#REF!+AZ31+AZ32+AZ33</f>
        <v>#REF!</v>
      </c>
      <c r="BA27" s="279" t="e">
        <f>BA28+#REF!+BA31+BA32+BA33</f>
        <v>#REF!</v>
      </c>
      <c r="BB27" s="279" t="e">
        <f>BB28+#REF!+BB31+BB32+BB33</f>
        <v>#REF!</v>
      </c>
      <c r="BC27" s="279" t="e">
        <f>BC28+#REF!+BC31+BC32+BC33</f>
        <v>#REF!</v>
      </c>
      <c r="BD27" s="279" t="e">
        <f>BD28+#REF!+BD31+BD32+BD33</f>
        <v>#REF!</v>
      </c>
      <c r="BE27" s="279" t="e">
        <f>BE28+#REF!+BE31+BE32+BE33</f>
        <v>#REF!</v>
      </c>
      <c r="BF27" s="272">
        <f t="shared" si="3"/>
        <v>188</v>
      </c>
    </row>
    <row r="28" spans="1:58" ht="18.75" customHeight="1" thickBot="1">
      <c r="A28" s="248"/>
      <c r="B28" s="274" t="s">
        <v>179</v>
      </c>
      <c r="C28" s="275" t="s">
        <v>180</v>
      </c>
      <c r="D28" s="276">
        <v>6</v>
      </c>
      <c r="E28" s="277">
        <v>6</v>
      </c>
      <c r="F28" s="277">
        <v>6</v>
      </c>
      <c r="G28" s="277">
        <v>6</v>
      </c>
      <c r="H28" s="277">
        <v>6</v>
      </c>
      <c r="I28" s="277">
        <v>6</v>
      </c>
      <c r="J28" s="277">
        <v>6</v>
      </c>
      <c r="K28" s="277">
        <v>6</v>
      </c>
      <c r="L28" s="277">
        <v>6</v>
      </c>
      <c r="M28" s="277">
        <v>6</v>
      </c>
      <c r="N28" s="277">
        <v>8</v>
      </c>
      <c r="O28" s="277"/>
      <c r="P28" s="277"/>
      <c r="Q28" s="277"/>
      <c r="R28" s="277"/>
      <c r="S28" s="277"/>
      <c r="T28" s="278"/>
      <c r="U28" s="335">
        <f>SUM(D28:T29)</f>
        <v>68</v>
      </c>
      <c r="V28" s="280"/>
      <c r="W28" s="280"/>
      <c r="X28" s="301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3"/>
      <c r="AV28" s="300">
        <f>SUM(V28:AU28)</f>
        <v>0</v>
      </c>
      <c r="AW28" s="338"/>
      <c r="AX28" s="338"/>
      <c r="AY28" s="338"/>
      <c r="AZ28" s="338"/>
      <c r="BA28" s="338"/>
      <c r="BB28" s="338"/>
      <c r="BC28" s="338"/>
      <c r="BD28" s="338"/>
      <c r="BE28" s="338"/>
      <c r="BF28" s="272">
        <f t="shared" si="3"/>
        <v>68</v>
      </c>
    </row>
    <row r="29" spans="1:58" ht="54" customHeight="1" thickBot="1">
      <c r="A29" s="248"/>
      <c r="B29" s="249"/>
      <c r="C29" s="246"/>
      <c r="D29" s="265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7"/>
      <c r="U29" s="335"/>
      <c r="V29" s="280"/>
      <c r="W29" s="280"/>
      <c r="X29" s="301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3"/>
      <c r="AV29" s="300">
        <f>SUM(V29:AU29)</f>
        <v>0</v>
      </c>
      <c r="AW29" s="338"/>
      <c r="AX29" s="338"/>
      <c r="AY29" s="338"/>
      <c r="AZ29" s="338"/>
      <c r="BA29" s="338"/>
      <c r="BB29" s="338"/>
      <c r="BC29" s="338"/>
      <c r="BD29" s="338"/>
      <c r="BE29" s="338"/>
      <c r="BF29" s="272">
        <f t="shared" si="3"/>
        <v>0</v>
      </c>
    </row>
    <row r="30" spans="1:58" ht="13.5" customHeight="1" thickBot="1">
      <c r="A30" s="248"/>
      <c r="B30" s="213"/>
      <c r="C30" s="218" t="s">
        <v>201</v>
      </c>
      <c r="D30" s="301"/>
      <c r="E30" s="302"/>
      <c r="F30" s="302"/>
      <c r="G30" s="302"/>
      <c r="H30" s="302"/>
      <c r="I30" s="302"/>
      <c r="J30" s="302"/>
      <c r="K30" s="302"/>
      <c r="L30" s="302"/>
      <c r="M30" s="302"/>
      <c r="N30" s="304">
        <v>6</v>
      </c>
      <c r="O30" s="302"/>
      <c r="P30" s="302"/>
      <c r="Q30" s="302"/>
      <c r="R30" s="302"/>
      <c r="S30" s="302"/>
      <c r="T30" s="303"/>
      <c r="U30" s="280">
        <f>SUM(D30:T30)</f>
        <v>6</v>
      </c>
      <c r="V30" s="280"/>
      <c r="W30" s="280"/>
      <c r="X30" s="301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3"/>
      <c r="AV30" s="300"/>
      <c r="AW30" s="338"/>
      <c r="AX30" s="338"/>
      <c r="AY30" s="338"/>
      <c r="AZ30" s="338"/>
      <c r="BA30" s="338"/>
      <c r="BB30" s="338"/>
      <c r="BC30" s="338"/>
      <c r="BD30" s="338"/>
      <c r="BE30" s="338"/>
      <c r="BF30" s="272">
        <f t="shared" si="3"/>
        <v>6</v>
      </c>
    </row>
    <row r="31" spans="1:58" ht="18.75" customHeight="1" thickBot="1">
      <c r="A31" s="248"/>
      <c r="B31" s="186" t="s">
        <v>181</v>
      </c>
      <c r="C31" s="184" t="s">
        <v>23</v>
      </c>
      <c r="D31" s="305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>
        <v>12</v>
      </c>
      <c r="P31" s="306">
        <v>24</v>
      </c>
      <c r="Q31" s="306"/>
      <c r="R31" s="306"/>
      <c r="S31" s="306"/>
      <c r="T31" s="307"/>
      <c r="U31" s="280">
        <f>SUM(D31:T31)</f>
        <v>36</v>
      </c>
      <c r="V31" s="280"/>
      <c r="W31" s="280"/>
      <c r="X31" s="305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7"/>
      <c r="AV31" s="300">
        <f>SUM(V31:AU31)</f>
        <v>0</v>
      </c>
      <c r="AW31" s="338"/>
      <c r="AX31" s="338"/>
      <c r="AY31" s="338"/>
      <c r="AZ31" s="338"/>
      <c r="BA31" s="338"/>
      <c r="BB31" s="338"/>
      <c r="BC31" s="338"/>
      <c r="BD31" s="338"/>
      <c r="BE31" s="338"/>
      <c r="BF31" s="272">
        <f t="shared" si="3"/>
        <v>36</v>
      </c>
    </row>
    <row r="32" spans="1:58" ht="18" customHeight="1" thickBot="1">
      <c r="A32" s="248"/>
      <c r="B32" s="186" t="s">
        <v>182</v>
      </c>
      <c r="C32" s="184" t="s">
        <v>24</v>
      </c>
      <c r="D32" s="305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>
        <v>12</v>
      </c>
      <c r="R32" s="306">
        <v>36</v>
      </c>
      <c r="S32" s="306">
        <v>24</v>
      </c>
      <c r="T32" s="307"/>
      <c r="U32" s="280">
        <f>SUM(D32:T32)</f>
        <v>72</v>
      </c>
      <c r="V32" s="280"/>
      <c r="W32" s="280"/>
      <c r="X32" s="305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7"/>
      <c r="AV32" s="300">
        <f>SUM(V32:AU32)</f>
        <v>0</v>
      </c>
      <c r="AW32" s="338"/>
      <c r="AX32" s="338"/>
      <c r="AY32" s="338"/>
      <c r="AZ32" s="338"/>
      <c r="BA32" s="338"/>
      <c r="BB32" s="338"/>
      <c r="BC32" s="338"/>
      <c r="BD32" s="338"/>
      <c r="BE32" s="338"/>
      <c r="BF32" s="272">
        <f t="shared" si="3"/>
        <v>72</v>
      </c>
    </row>
    <row r="33" spans="1:58" ht="18.75" customHeight="1" thickBot="1">
      <c r="A33" s="248"/>
      <c r="B33" s="214"/>
      <c r="C33" s="188" t="s">
        <v>183</v>
      </c>
      <c r="D33" s="308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10"/>
      <c r="T33" s="311">
        <v>6</v>
      </c>
      <c r="U33" s="280">
        <f>SUM(D33:T33)</f>
        <v>6</v>
      </c>
      <c r="V33" s="300"/>
      <c r="W33" s="300"/>
      <c r="X33" s="308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12"/>
      <c r="AV33" s="300">
        <f>SUM(V33:AU33)</f>
        <v>0</v>
      </c>
      <c r="AW33" s="339">
        <f aca="true" t="shared" si="13" ref="AW33:BE33">AW35+AW38</f>
        <v>0</v>
      </c>
      <c r="AX33" s="339">
        <f t="shared" si="13"/>
        <v>0</v>
      </c>
      <c r="AY33" s="339">
        <f t="shared" si="13"/>
        <v>0</v>
      </c>
      <c r="AZ33" s="339">
        <f t="shared" si="13"/>
        <v>0</v>
      </c>
      <c r="BA33" s="339">
        <f t="shared" si="13"/>
        <v>0</v>
      </c>
      <c r="BB33" s="339">
        <f t="shared" si="13"/>
        <v>0</v>
      </c>
      <c r="BC33" s="339">
        <f t="shared" si="13"/>
        <v>0</v>
      </c>
      <c r="BD33" s="339">
        <f t="shared" si="13"/>
        <v>0</v>
      </c>
      <c r="BE33" s="339">
        <f t="shared" si="13"/>
        <v>0</v>
      </c>
      <c r="BF33" s="272">
        <f t="shared" si="3"/>
        <v>6</v>
      </c>
    </row>
    <row r="34" spans="1:58" ht="90" thickBot="1">
      <c r="A34" s="248"/>
      <c r="B34" s="180" t="s">
        <v>28</v>
      </c>
      <c r="C34" s="225" t="s">
        <v>184</v>
      </c>
      <c r="D34" s="226">
        <f>SUM(D35:D38)</f>
        <v>0</v>
      </c>
      <c r="E34" s="226">
        <f aca="true" t="shared" si="14" ref="E34:U34">SUM(E35:E38)</f>
        <v>0</v>
      </c>
      <c r="F34" s="226">
        <f t="shared" si="14"/>
        <v>0</v>
      </c>
      <c r="G34" s="226">
        <f t="shared" si="14"/>
        <v>0</v>
      </c>
      <c r="H34" s="226">
        <f t="shared" si="14"/>
        <v>0</v>
      </c>
      <c r="I34" s="226">
        <f t="shared" si="14"/>
        <v>0</v>
      </c>
      <c r="J34" s="226">
        <f t="shared" si="14"/>
        <v>0</v>
      </c>
      <c r="K34" s="226">
        <f t="shared" si="14"/>
        <v>0</v>
      </c>
      <c r="L34" s="226">
        <f t="shared" si="14"/>
        <v>0</v>
      </c>
      <c r="M34" s="226">
        <f t="shared" si="14"/>
        <v>0</v>
      </c>
      <c r="N34" s="226">
        <f t="shared" si="14"/>
        <v>0</v>
      </c>
      <c r="O34" s="226">
        <f t="shared" si="14"/>
        <v>0</v>
      </c>
      <c r="P34" s="226">
        <f t="shared" si="14"/>
        <v>0</v>
      </c>
      <c r="Q34" s="226">
        <f t="shared" si="14"/>
        <v>0</v>
      </c>
      <c r="R34" s="226">
        <f t="shared" si="14"/>
        <v>0</v>
      </c>
      <c r="S34" s="226">
        <f t="shared" si="14"/>
        <v>0</v>
      </c>
      <c r="T34" s="268">
        <f t="shared" si="14"/>
        <v>0</v>
      </c>
      <c r="U34" s="272">
        <f t="shared" si="14"/>
        <v>0</v>
      </c>
      <c r="V34" s="272">
        <f aca="true" t="shared" si="15" ref="V34:BE34">SUM(V35:V38)</f>
        <v>0</v>
      </c>
      <c r="W34" s="272">
        <f t="shared" si="15"/>
        <v>0</v>
      </c>
      <c r="X34" s="226">
        <f t="shared" si="15"/>
        <v>4</v>
      </c>
      <c r="Y34" s="226">
        <f t="shared" si="15"/>
        <v>4</v>
      </c>
      <c r="Z34" s="226">
        <f t="shared" si="15"/>
        <v>4</v>
      </c>
      <c r="AA34" s="226">
        <f t="shared" si="15"/>
        <v>4</v>
      </c>
      <c r="AB34" s="226">
        <f t="shared" si="15"/>
        <v>4</v>
      </c>
      <c r="AC34" s="226">
        <f t="shared" si="15"/>
        <v>4</v>
      </c>
      <c r="AD34" s="226">
        <f t="shared" si="15"/>
        <v>4</v>
      </c>
      <c r="AE34" s="226">
        <f t="shared" si="15"/>
        <v>4</v>
      </c>
      <c r="AF34" s="226">
        <f t="shared" si="15"/>
        <v>4</v>
      </c>
      <c r="AG34" s="226">
        <f t="shared" si="15"/>
        <v>2</v>
      </c>
      <c r="AH34" s="226">
        <f t="shared" si="15"/>
        <v>2</v>
      </c>
      <c r="AI34" s="226">
        <f t="shared" si="15"/>
        <v>2</v>
      </c>
      <c r="AJ34" s="226">
        <f t="shared" si="15"/>
        <v>8</v>
      </c>
      <c r="AK34" s="226">
        <f t="shared" si="15"/>
        <v>8</v>
      </c>
      <c r="AL34" s="226">
        <f t="shared" si="15"/>
        <v>6</v>
      </c>
      <c r="AM34" s="226">
        <f t="shared" si="15"/>
        <v>6</v>
      </c>
      <c r="AN34" s="226">
        <f t="shared" si="15"/>
        <v>8</v>
      </c>
      <c r="AO34" s="226">
        <f t="shared" si="15"/>
        <v>18</v>
      </c>
      <c r="AP34" s="226">
        <f t="shared" si="15"/>
        <v>24</v>
      </c>
      <c r="AQ34" s="226">
        <f t="shared" si="15"/>
        <v>0</v>
      </c>
      <c r="AR34" s="226">
        <f t="shared" si="15"/>
        <v>0</v>
      </c>
      <c r="AS34" s="226">
        <f t="shared" si="15"/>
        <v>0</v>
      </c>
      <c r="AT34" s="226">
        <f t="shared" si="15"/>
        <v>6</v>
      </c>
      <c r="AU34" s="268">
        <f t="shared" si="15"/>
        <v>0</v>
      </c>
      <c r="AV34" s="281">
        <f t="shared" si="15"/>
        <v>126</v>
      </c>
      <c r="AW34" s="281">
        <f t="shared" si="15"/>
        <v>0</v>
      </c>
      <c r="AX34" s="281">
        <f t="shared" si="15"/>
        <v>0</v>
      </c>
      <c r="AY34" s="281">
        <f t="shared" si="15"/>
        <v>0</v>
      </c>
      <c r="AZ34" s="281">
        <f t="shared" si="15"/>
        <v>0</v>
      </c>
      <c r="BA34" s="281">
        <f t="shared" si="15"/>
        <v>0</v>
      </c>
      <c r="BB34" s="281">
        <f t="shared" si="15"/>
        <v>0</v>
      </c>
      <c r="BC34" s="281">
        <f t="shared" si="15"/>
        <v>0</v>
      </c>
      <c r="BD34" s="281">
        <f t="shared" si="15"/>
        <v>0</v>
      </c>
      <c r="BE34" s="281">
        <f t="shared" si="15"/>
        <v>0</v>
      </c>
      <c r="BF34" s="272">
        <f t="shared" si="3"/>
        <v>126</v>
      </c>
    </row>
    <row r="35" spans="1:58" ht="64.5" thickBot="1">
      <c r="A35" s="248"/>
      <c r="B35" s="185" t="s">
        <v>185</v>
      </c>
      <c r="C35" s="185" t="s">
        <v>186</v>
      </c>
      <c r="D35" s="223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69"/>
      <c r="U35" s="92">
        <f>SUM(D35:T35)</f>
        <v>0</v>
      </c>
      <c r="V35" s="272"/>
      <c r="W35" s="272"/>
      <c r="X35" s="313">
        <v>4</v>
      </c>
      <c r="Y35" s="224">
        <v>4</v>
      </c>
      <c r="Z35" s="224">
        <v>4</v>
      </c>
      <c r="AA35" s="224">
        <v>4</v>
      </c>
      <c r="AB35" s="224">
        <v>4</v>
      </c>
      <c r="AC35" s="224">
        <v>4</v>
      </c>
      <c r="AD35" s="224">
        <v>4</v>
      </c>
      <c r="AE35" s="224">
        <v>4</v>
      </c>
      <c r="AF35" s="224">
        <v>4</v>
      </c>
      <c r="AG35" s="224">
        <v>2</v>
      </c>
      <c r="AH35" s="224">
        <v>2</v>
      </c>
      <c r="AI35" s="224">
        <v>2</v>
      </c>
      <c r="AJ35" s="224">
        <v>4</v>
      </c>
      <c r="AK35" s="224">
        <v>2</v>
      </c>
      <c r="AL35" s="224"/>
      <c r="AM35" s="224"/>
      <c r="AN35" s="224"/>
      <c r="AO35" s="224"/>
      <c r="AP35" s="224"/>
      <c r="AQ35" s="224"/>
      <c r="AR35" s="224"/>
      <c r="AS35" s="224"/>
      <c r="AT35" s="224"/>
      <c r="AU35" s="269"/>
      <c r="AV35" s="272">
        <f>SUM(V35:AU35)</f>
        <v>48</v>
      </c>
      <c r="AW35" s="281"/>
      <c r="AX35" s="281"/>
      <c r="AY35" s="281"/>
      <c r="AZ35" s="281"/>
      <c r="BA35" s="281"/>
      <c r="BB35" s="281"/>
      <c r="BC35" s="281"/>
      <c r="BD35" s="281"/>
      <c r="BE35" s="281"/>
      <c r="BF35" s="272">
        <f t="shared" si="3"/>
        <v>48</v>
      </c>
    </row>
    <row r="36" spans="1:58" ht="15.75" thickBot="1">
      <c r="A36" s="248"/>
      <c r="B36" s="186" t="s">
        <v>29</v>
      </c>
      <c r="C36" s="183" t="s">
        <v>153</v>
      </c>
      <c r="D36" s="115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0"/>
      <c r="U36" s="92">
        <f>SUM(D36:T36)</f>
        <v>0</v>
      </c>
      <c r="V36" s="272"/>
      <c r="W36" s="272"/>
      <c r="X36" s="109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>
        <v>4</v>
      </c>
      <c r="AK36" s="104">
        <v>6</v>
      </c>
      <c r="AL36" s="104">
        <v>6</v>
      </c>
      <c r="AM36" s="104">
        <v>6</v>
      </c>
      <c r="AN36" s="104">
        <v>8</v>
      </c>
      <c r="AO36" s="104">
        <v>6</v>
      </c>
      <c r="AP36" s="104"/>
      <c r="AQ36" s="104"/>
      <c r="AR36" s="104"/>
      <c r="AS36" s="104"/>
      <c r="AT36" s="104"/>
      <c r="AU36" s="100"/>
      <c r="AV36" s="272">
        <f>SUM(V36:AU36)</f>
        <v>36</v>
      </c>
      <c r="AW36" s="281"/>
      <c r="AX36" s="281"/>
      <c r="AY36" s="281"/>
      <c r="AZ36" s="281"/>
      <c r="BA36" s="281"/>
      <c r="BB36" s="281"/>
      <c r="BC36" s="281"/>
      <c r="BD36" s="281"/>
      <c r="BE36" s="281"/>
      <c r="BF36" s="272">
        <f t="shared" si="3"/>
        <v>36</v>
      </c>
    </row>
    <row r="37" spans="1:58" ht="15.75" thickBot="1">
      <c r="A37" s="248"/>
      <c r="B37" s="186" t="s">
        <v>30</v>
      </c>
      <c r="C37" s="182" t="s">
        <v>24</v>
      </c>
      <c r="D37" s="115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0"/>
      <c r="U37" s="92">
        <f>SUM(D37:T37)</f>
        <v>0</v>
      </c>
      <c r="V37" s="272"/>
      <c r="W37" s="272"/>
      <c r="X37" s="109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>
        <v>12</v>
      </c>
      <c r="AP37" s="104">
        <v>24</v>
      </c>
      <c r="AQ37" s="104"/>
      <c r="AR37" s="104"/>
      <c r="AS37" s="104"/>
      <c r="AT37" s="104"/>
      <c r="AU37" s="100"/>
      <c r="AV37" s="272">
        <f>SUM(V37:AU37)</f>
        <v>36</v>
      </c>
      <c r="AW37" s="281"/>
      <c r="AX37" s="281"/>
      <c r="AY37" s="281"/>
      <c r="AZ37" s="281"/>
      <c r="BA37" s="281"/>
      <c r="BB37" s="281"/>
      <c r="BC37" s="281"/>
      <c r="BD37" s="281"/>
      <c r="BE37" s="281"/>
      <c r="BF37" s="272">
        <f t="shared" si="3"/>
        <v>36</v>
      </c>
    </row>
    <row r="38" spans="1:58" ht="15.75" thickBot="1">
      <c r="A38" s="248"/>
      <c r="B38" s="219"/>
      <c r="C38" s="183" t="s">
        <v>31</v>
      </c>
      <c r="D38" s="116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106"/>
      <c r="U38" s="92">
        <f>SUM(D38:T38)</f>
        <v>0</v>
      </c>
      <c r="V38" s="272"/>
      <c r="W38" s="272"/>
      <c r="X38" s="80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340">
        <v>6</v>
      </c>
      <c r="AU38" s="106"/>
      <c r="AV38" s="272">
        <f>SUM(V38:AU38)</f>
        <v>6</v>
      </c>
      <c r="AW38" s="281"/>
      <c r="AX38" s="281"/>
      <c r="AY38" s="281"/>
      <c r="AZ38" s="281"/>
      <c r="BA38" s="281"/>
      <c r="BB38" s="281"/>
      <c r="BC38" s="281"/>
      <c r="BD38" s="281"/>
      <c r="BE38" s="281"/>
      <c r="BF38" s="272">
        <f t="shared" si="3"/>
        <v>6</v>
      </c>
    </row>
    <row r="39" spans="1:58" ht="51.75" thickBot="1">
      <c r="A39" s="31"/>
      <c r="B39" s="180" t="s">
        <v>25</v>
      </c>
      <c r="C39" s="180" t="s">
        <v>187</v>
      </c>
      <c r="D39" s="281">
        <f>SUM(D40:D45)</f>
        <v>0</v>
      </c>
      <c r="E39" s="281">
        <f aca="true" t="shared" si="16" ref="E39:U39">SUM(E40:E45)</f>
        <v>0</v>
      </c>
      <c r="F39" s="281">
        <f t="shared" si="16"/>
        <v>0</v>
      </c>
      <c r="G39" s="281">
        <f t="shared" si="16"/>
        <v>0</v>
      </c>
      <c r="H39" s="281">
        <f t="shared" si="16"/>
        <v>0</v>
      </c>
      <c r="I39" s="281">
        <f t="shared" si="16"/>
        <v>0</v>
      </c>
      <c r="J39" s="281">
        <f t="shared" si="16"/>
        <v>0</v>
      </c>
      <c r="K39" s="281">
        <f t="shared" si="16"/>
        <v>0</v>
      </c>
      <c r="L39" s="281">
        <f t="shared" si="16"/>
        <v>0</v>
      </c>
      <c r="M39" s="281">
        <f t="shared" si="16"/>
        <v>0</v>
      </c>
      <c r="N39" s="281">
        <f t="shared" si="16"/>
        <v>0</v>
      </c>
      <c r="O39" s="281">
        <f t="shared" si="16"/>
        <v>0</v>
      </c>
      <c r="P39" s="281">
        <f t="shared" si="16"/>
        <v>0</v>
      </c>
      <c r="Q39" s="281">
        <f t="shared" si="16"/>
        <v>0</v>
      </c>
      <c r="R39" s="281">
        <f t="shared" si="16"/>
        <v>0</v>
      </c>
      <c r="S39" s="281">
        <f t="shared" si="16"/>
        <v>0</v>
      </c>
      <c r="T39" s="327">
        <f t="shared" si="16"/>
        <v>0</v>
      </c>
      <c r="U39" s="272">
        <f t="shared" si="16"/>
        <v>0</v>
      </c>
      <c r="V39" s="272"/>
      <c r="W39" s="272"/>
      <c r="X39" s="331">
        <f>SUM(X40:X45)</f>
        <v>12</v>
      </c>
      <c r="Y39" s="281">
        <f aca="true" t="shared" si="17" ref="Y39:AU39">SUM(Y40:Y45)</f>
        <v>12</v>
      </c>
      <c r="Z39" s="281">
        <f t="shared" si="17"/>
        <v>12</v>
      </c>
      <c r="AA39" s="281">
        <f t="shared" si="17"/>
        <v>12</v>
      </c>
      <c r="AB39" s="281">
        <f t="shared" si="17"/>
        <v>12</v>
      </c>
      <c r="AC39" s="281">
        <f t="shared" si="17"/>
        <v>12</v>
      </c>
      <c r="AD39" s="281">
        <f t="shared" si="17"/>
        <v>12</v>
      </c>
      <c r="AE39" s="281">
        <f t="shared" si="17"/>
        <v>12</v>
      </c>
      <c r="AF39" s="281">
        <f t="shared" si="17"/>
        <v>12</v>
      </c>
      <c r="AG39" s="281">
        <f t="shared" si="17"/>
        <v>18</v>
      </c>
      <c r="AH39" s="281">
        <f t="shared" si="17"/>
        <v>18</v>
      </c>
      <c r="AI39" s="281">
        <f t="shared" si="17"/>
        <v>18</v>
      </c>
      <c r="AJ39" s="281">
        <f t="shared" si="17"/>
        <v>12</v>
      </c>
      <c r="AK39" s="281">
        <f t="shared" si="17"/>
        <v>18</v>
      </c>
      <c r="AL39" s="281">
        <f t="shared" si="17"/>
        <v>22</v>
      </c>
      <c r="AM39" s="281">
        <f t="shared" si="17"/>
        <v>22</v>
      </c>
      <c r="AN39" s="281">
        <f t="shared" si="17"/>
        <v>22</v>
      </c>
      <c r="AO39" s="281">
        <f t="shared" si="17"/>
        <v>12</v>
      </c>
      <c r="AP39" s="281">
        <f t="shared" si="17"/>
        <v>12</v>
      </c>
      <c r="AQ39" s="281">
        <f t="shared" si="17"/>
        <v>36</v>
      </c>
      <c r="AR39" s="281">
        <f t="shared" si="17"/>
        <v>36</v>
      </c>
      <c r="AS39" s="281">
        <f t="shared" si="17"/>
        <v>36</v>
      </c>
      <c r="AT39" s="281">
        <f t="shared" si="17"/>
        <v>30</v>
      </c>
      <c r="AU39" s="327">
        <f t="shared" si="17"/>
        <v>0</v>
      </c>
      <c r="AV39" s="281">
        <f>SUM(AV40:AV45)</f>
        <v>420</v>
      </c>
      <c r="AW39" s="281"/>
      <c r="AX39" s="281"/>
      <c r="AY39" s="281"/>
      <c r="AZ39" s="281"/>
      <c r="BA39" s="281"/>
      <c r="BB39" s="281"/>
      <c r="BC39" s="281"/>
      <c r="BD39" s="281"/>
      <c r="BE39" s="281"/>
      <c r="BF39" s="272">
        <f t="shared" si="3"/>
        <v>420</v>
      </c>
    </row>
    <row r="40" spans="1:58" ht="26.25" thickBot="1">
      <c r="A40" s="31"/>
      <c r="B40" s="216" t="s">
        <v>149</v>
      </c>
      <c r="C40" s="218" t="s">
        <v>188</v>
      </c>
      <c r="D40" s="122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315"/>
      <c r="U40" s="92">
        <f aca="true" t="shared" si="18" ref="U40:U53">SUM(D40:T40)</f>
        <v>0</v>
      </c>
      <c r="V40" s="272"/>
      <c r="W40" s="272"/>
      <c r="X40" s="313">
        <v>4</v>
      </c>
      <c r="Y40" s="224">
        <v>4</v>
      </c>
      <c r="Z40" s="224">
        <v>4</v>
      </c>
      <c r="AA40" s="224">
        <v>4</v>
      </c>
      <c r="AB40" s="224">
        <v>4</v>
      </c>
      <c r="AC40" s="224">
        <v>4</v>
      </c>
      <c r="AD40" s="224">
        <v>4</v>
      </c>
      <c r="AE40" s="224">
        <v>4</v>
      </c>
      <c r="AF40" s="224">
        <v>4</v>
      </c>
      <c r="AG40" s="224">
        <v>2</v>
      </c>
      <c r="AH40" s="224">
        <v>2</v>
      </c>
      <c r="AI40" s="224">
        <v>2</v>
      </c>
      <c r="AJ40" s="224">
        <v>2</v>
      </c>
      <c r="AK40" s="224">
        <v>2</v>
      </c>
      <c r="AL40" s="224">
        <v>2</v>
      </c>
      <c r="AM40" s="224"/>
      <c r="AN40" s="224"/>
      <c r="AO40" s="224"/>
      <c r="AP40" s="123"/>
      <c r="AQ40" s="123"/>
      <c r="AR40" s="123"/>
      <c r="AS40" s="123"/>
      <c r="AT40" s="123"/>
      <c r="AU40" s="315"/>
      <c r="AV40" s="272">
        <f>SUM(X40:AU40)</f>
        <v>48</v>
      </c>
      <c r="AW40" s="281"/>
      <c r="AX40" s="281"/>
      <c r="AY40" s="281"/>
      <c r="AZ40" s="281"/>
      <c r="BA40" s="281"/>
      <c r="BB40" s="281"/>
      <c r="BC40" s="281"/>
      <c r="BD40" s="281"/>
      <c r="BE40" s="281"/>
      <c r="BF40" s="272">
        <f t="shared" si="3"/>
        <v>48</v>
      </c>
    </row>
    <row r="41" spans="1:58" ht="26.25" thickBot="1">
      <c r="A41" s="31"/>
      <c r="B41" s="219" t="s">
        <v>150</v>
      </c>
      <c r="C41" s="183" t="s">
        <v>189</v>
      </c>
      <c r="D41" s="80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106"/>
      <c r="U41" s="92">
        <f t="shared" si="18"/>
        <v>0</v>
      </c>
      <c r="V41" s="272"/>
      <c r="W41" s="272"/>
      <c r="X41" s="80">
        <v>4</v>
      </c>
      <c r="Y41" s="84">
        <v>4</v>
      </c>
      <c r="Z41" s="84">
        <v>4</v>
      </c>
      <c r="AA41" s="84">
        <v>4</v>
      </c>
      <c r="AB41" s="84">
        <v>4</v>
      </c>
      <c r="AC41" s="84">
        <v>4</v>
      </c>
      <c r="AD41" s="84">
        <v>4</v>
      </c>
      <c r="AE41" s="84">
        <v>4</v>
      </c>
      <c r="AF41" s="84">
        <v>4</v>
      </c>
      <c r="AG41" s="84">
        <v>2</v>
      </c>
      <c r="AH41" s="84">
        <v>2</v>
      </c>
      <c r="AI41" s="84">
        <v>2</v>
      </c>
      <c r="AJ41" s="84">
        <v>2</v>
      </c>
      <c r="AK41" s="84">
        <v>2</v>
      </c>
      <c r="AL41" s="84"/>
      <c r="AM41" s="84"/>
      <c r="AN41" s="84"/>
      <c r="AO41" s="84"/>
      <c r="AP41" s="84"/>
      <c r="AQ41" s="84"/>
      <c r="AR41" s="84"/>
      <c r="AS41" s="84"/>
      <c r="AT41" s="84"/>
      <c r="AU41" s="106"/>
      <c r="AV41" s="272">
        <f>SUM(X41:AU41)</f>
        <v>46</v>
      </c>
      <c r="AW41" s="281"/>
      <c r="AX41" s="281"/>
      <c r="AY41" s="281"/>
      <c r="AZ41" s="281"/>
      <c r="BA41" s="281"/>
      <c r="BB41" s="281"/>
      <c r="BC41" s="281"/>
      <c r="BD41" s="281"/>
      <c r="BE41" s="281"/>
      <c r="BF41" s="272">
        <f t="shared" si="3"/>
        <v>46</v>
      </c>
    </row>
    <row r="42" spans="1:58" ht="15.75" thickBot="1">
      <c r="A42" s="31"/>
      <c r="B42" s="219" t="s">
        <v>151</v>
      </c>
      <c r="C42" s="183" t="s">
        <v>190</v>
      </c>
      <c r="D42" s="80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106"/>
      <c r="U42" s="92">
        <f t="shared" si="18"/>
        <v>0</v>
      </c>
      <c r="V42" s="272"/>
      <c r="W42" s="272"/>
      <c r="X42" s="80">
        <v>4</v>
      </c>
      <c r="Y42" s="84">
        <v>4</v>
      </c>
      <c r="Z42" s="84">
        <v>4</v>
      </c>
      <c r="AA42" s="84">
        <v>4</v>
      </c>
      <c r="AB42" s="84">
        <v>4</v>
      </c>
      <c r="AC42" s="84">
        <v>4</v>
      </c>
      <c r="AD42" s="84">
        <v>4</v>
      </c>
      <c r="AE42" s="84">
        <v>4</v>
      </c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106"/>
      <c r="AV42" s="272">
        <f>SUM(X42:AU42)</f>
        <v>32</v>
      </c>
      <c r="AW42" s="281"/>
      <c r="AX42" s="281"/>
      <c r="AY42" s="281"/>
      <c r="AZ42" s="281"/>
      <c r="BA42" s="281"/>
      <c r="BB42" s="281"/>
      <c r="BC42" s="281"/>
      <c r="BD42" s="281"/>
      <c r="BE42" s="281"/>
      <c r="BF42" s="272">
        <f t="shared" si="3"/>
        <v>32</v>
      </c>
    </row>
    <row r="43" spans="1:58" ht="15.75" thickBot="1">
      <c r="A43" s="31"/>
      <c r="B43" s="219" t="s">
        <v>152</v>
      </c>
      <c r="C43" s="183" t="s">
        <v>153</v>
      </c>
      <c r="D43" s="80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106"/>
      <c r="U43" s="92">
        <f t="shared" si="18"/>
        <v>0</v>
      </c>
      <c r="V43" s="272"/>
      <c r="W43" s="272"/>
      <c r="X43" s="80"/>
      <c r="Y43" s="84"/>
      <c r="Z43" s="84"/>
      <c r="AA43" s="84"/>
      <c r="AB43" s="84"/>
      <c r="AC43" s="84"/>
      <c r="AD43" s="84"/>
      <c r="AE43" s="84"/>
      <c r="AF43" s="84">
        <v>4</v>
      </c>
      <c r="AG43" s="84">
        <v>14</v>
      </c>
      <c r="AH43" s="84">
        <v>14</v>
      </c>
      <c r="AI43" s="84">
        <v>14</v>
      </c>
      <c r="AJ43" s="84">
        <v>8</v>
      </c>
      <c r="AK43" s="84">
        <v>14</v>
      </c>
      <c r="AL43" s="84">
        <v>20</v>
      </c>
      <c r="AM43" s="84">
        <v>22</v>
      </c>
      <c r="AN43" s="84">
        <v>22</v>
      </c>
      <c r="AO43" s="84">
        <v>12</v>
      </c>
      <c r="AP43" s="84"/>
      <c r="AQ43" s="84"/>
      <c r="AR43" s="84"/>
      <c r="AS43" s="84"/>
      <c r="AT43" s="84"/>
      <c r="AU43" s="106"/>
      <c r="AV43" s="272">
        <f>SUM(X43:AU43)</f>
        <v>144</v>
      </c>
      <c r="AW43" s="281"/>
      <c r="AX43" s="281"/>
      <c r="AY43" s="281"/>
      <c r="AZ43" s="281"/>
      <c r="BA43" s="281"/>
      <c r="BB43" s="281"/>
      <c r="BC43" s="281"/>
      <c r="BD43" s="281"/>
      <c r="BE43" s="281"/>
      <c r="BF43" s="272">
        <f t="shared" si="3"/>
        <v>144</v>
      </c>
    </row>
    <row r="44" spans="1:58" ht="15.75" thickBot="1">
      <c r="A44" s="31"/>
      <c r="B44" s="187" t="s">
        <v>34</v>
      </c>
      <c r="C44" s="182" t="s">
        <v>24</v>
      </c>
      <c r="D44" s="80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106"/>
      <c r="U44" s="92">
        <f t="shared" si="18"/>
        <v>0</v>
      </c>
      <c r="V44" s="272"/>
      <c r="W44" s="272"/>
      <c r="X44" s="80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>
        <v>12</v>
      </c>
      <c r="AQ44" s="84">
        <v>36</v>
      </c>
      <c r="AR44" s="84">
        <v>36</v>
      </c>
      <c r="AS44" s="84">
        <v>36</v>
      </c>
      <c r="AT44" s="84">
        <v>24</v>
      </c>
      <c r="AU44" s="106"/>
      <c r="AV44" s="272">
        <f>SUM(X44:AU44)</f>
        <v>144</v>
      </c>
      <c r="AW44" s="281"/>
      <c r="AX44" s="281"/>
      <c r="AY44" s="281"/>
      <c r="AZ44" s="281"/>
      <c r="BA44" s="281"/>
      <c r="BB44" s="281"/>
      <c r="BC44" s="281"/>
      <c r="BD44" s="281"/>
      <c r="BE44" s="281"/>
      <c r="BF44" s="272">
        <f t="shared" si="3"/>
        <v>144</v>
      </c>
    </row>
    <row r="45" spans="1:91" ht="16.5" customHeight="1" thickBot="1">
      <c r="A45" s="31"/>
      <c r="B45" s="316"/>
      <c r="C45" s="317" t="s">
        <v>35</v>
      </c>
      <c r="D45" s="80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106"/>
      <c r="U45" s="92">
        <f t="shared" si="18"/>
        <v>0</v>
      </c>
      <c r="V45" s="272"/>
      <c r="W45" s="272"/>
      <c r="X45" s="80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340">
        <v>6</v>
      </c>
      <c r="AU45" s="106"/>
      <c r="AV45" s="272">
        <f>SUM(X45:AU45)</f>
        <v>6</v>
      </c>
      <c r="AW45" s="337"/>
      <c r="AX45" s="337"/>
      <c r="AY45" s="337"/>
      <c r="AZ45" s="337"/>
      <c r="BA45" s="337"/>
      <c r="BB45" s="337"/>
      <c r="BC45" s="337"/>
      <c r="BD45" s="337"/>
      <c r="BE45" s="337"/>
      <c r="BF45" s="272">
        <f t="shared" si="3"/>
        <v>6</v>
      </c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</row>
    <row r="46" spans="1:91" ht="81" customHeight="1" thickBot="1">
      <c r="A46" s="31"/>
      <c r="B46" s="320" t="s">
        <v>191</v>
      </c>
      <c r="C46" s="180" t="s">
        <v>192</v>
      </c>
      <c r="D46" s="281">
        <f>SUM(D47:D51)</f>
        <v>6</v>
      </c>
      <c r="E46" s="281">
        <f aca="true" t="shared" si="19" ref="E46:T46">SUM(E47:E51)</f>
        <v>6</v>
      </c>
      <c r="F46" s="281">
        <f t="shared" si="19"/>
        <v>6</v>
      </c>
      <c r="G46" s="281">
        <f t="shared" si="19"/>
        <v>6</v>
      </c>
      <c r="H46" s="281">
        <f t="shared" si="19"/>
        <v>6</v>
      </c>
      <c r="I46" s="281">
        <f t="shared" si="19"/>
        <v>6</v>
      </c>
      <c r="J46" s="281">
        <f t="shared" si="19"/>
        <v>6</v>
      </c>
      <c r="K46" s="281">
        <f t="shared" si="19"/>
        <v>6</v>
      </c>
      <c r="L46" s="281">
        <f t="shared" si="19"/>
        <v>6</v>
      </c>
      <c r="M46" s="281">
        <f t="shared" si="19"/>
        <v>10</v>
      </c>
      <c r="N46" s="281">
        <f t="shared" si="19"/>
        <v>12</v>
      </c>
      <c r="O46" s="281">
        <f t="shared" si="19"/>
        <v>14</v>
      </c>
      <c r="P46" s="281">
        <f t="shared" si="19"/>
        <v>12</v>
      </c>
      <c r="Q46" s="281">
        <f t="shared" si="19"/>
        <v>24</v>
      </c>
      <c r="R46" s="281">
        <f t="shared" si="19"/>
        <v>0</v>
      </c>
      <c r="S46" s="281">
        <f t="shared" si="19"/>
        <v>12</v>
      </c>
      <c r="T46" s="327">
        <f t="shared" si="19"/>
        <v>30</v>
      </c>
      <c r="U46" s="92">
        <f t="shared" si="18"/>
        <v>168</v>
      </c>
      <c r="V46" s="272"/>
      <c r="W46" s="272"/>
      <c r="X46" s="331">
        <f>SUM(X47:X51)</f>
        <v>0</v>
      </c>
      <c r="Y46" s="281">
        <f aca="true" t="shared" si="20" ref="Y46:AU46">SUM(Y47:Y51)</f>
        <v>0</v>
      </c>
      <c r="Z46" s="281">
        <f t="shared" si="20"/>
        <v>0</v>
      </c>
      <c r="AA46" s="281">
        <f t="shared" si="20"/>
        <v>0</v>
      </c>
      <c r="AB46" s="281">
        <f t="shared" si="20"/>
        <v>0</v>
      </c>
      <c r="AC46" s="281">
        <f t="shared" si="20"/>
        <v>0</v>
      </c>
      <c r="AD46" s="281">
        <f t="shared" si="20"/>
        <v>0</v>
      </c>
      <c r="AE46" s="281">
        <f t="shared" si="20"/>
        <v>0</v>
      </c>
      <c r="AF46" s="281">
        <f t="shared" si="20"/>
        <v>0</v>
      </c>
      <c r="AG46" s="281">
        <f t="shared" si="20"/>
        <v>0</v>
      </c>
      <c r="AH46" s="281">
        <f t="shared" si="20"/>
        <v>0</v>
      </c>
      <c r="AI46" s="281">
        <f t="shared" si="20"/>
        <v>0</v>
      </c>
      <c r="AJ46" s="281">
        <f t="shared" si="20"/>
        <v>0</v>
      </c>
      <c r="AK46" s="281">
        <f t="shared" si="20"/>
        <v>0</v>
      </c>
      <c r="AL46" s="281">
        <f t="shared" si="20"/>
        <v>0</v>
      </c>
      <c r="AM46" s="281">
        <f t="shared" si="20"/>
        <v>0</v>
      </c>
      <c r="AN46" s="281">
        <f t="shared" si="20"/>
        <v>0</v>
      </c>
      <c r="AO46" s="281">
        <f t="shared" si="20"/>
        <v>0</v>
      </c>
      <c r="AP46" s="281">
        <f t="shared" si="20"/>
        <v>0</v>
      </c>
      <c r="AQ46" s="281">
        <f t="shared" si="20"/>
        <v>0</v>
      </c>
      <c r="AR46" s="281">
        <f t="shared" si="20"/>
        <v>0</v>
      </c>
      <c r="AS46" s="281">
        <f t="shared" si="20"/>
        <v>0</v>
      </c>
      <c r="AT46" s="281">
        <f t="shared" si="20"/>
        <v>0</v>
      </c>
      <c r="AU46" s="327">
        <f t="shared" si="20"/>
        <v>0</v>
      </c>
      <c r="AV46" s="281">
        <f>SUM(AV47:AV51)</f>
        <v>0</v>
      </c>
      <c r="AW46" s="281"/>
      <c r="AX46" s="281"/>
      <c r="AY46" s="281"/>
      <c r="AZ46" s="281"/>
      <c r="BA46" s="281"/>
      <c r="BB46" s="281"/>
      <c r="BC46" s="281"/>
      <c r="BD46" s="281"/>
      <c r="BE46" s="281"/>
      <c r="BF46" s="272">
        <f t="shared" si="3"/>
        <v>168</v>
      </c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</row>
    <row r="47" spans="1:91" ht="51" customHeight="1" thickBot="1">
      <c r="A47" s="31"/>
      <c r="B47" s="318" t="s">
        <v>193</v>
      </c>
      <c r="C47" s="319" t="s">
        <v>194</v>
      </c>
      <c r="D47" s="113">
        <v>4</v>
      </c>
      <c r="E47" s="59">
        <v>4</v>
      </c>
      <c r="F47" s="59">
        <v>4</v>
      </c>
      <c r="G47" s="59">
        <v>4</v>
      </c>
      <c r="H47" s="59">
        <v>4</v>
      </c>
      <c r="I47" s="59">
        <v>4</v>
      </c>
      <c r="J47" s="59">
        <v>4</v>
      </c>
      <c r="K47" s="59">
        <v>4</v>
      </c>
      <c r="L47" s="59">
        <v>4</v>
      </c>
      <c r="M47" s="59">
        <v>6</v>
      </c>
      <c r="N47" s="59">
        <v>8</v>
      </c>
      <c r="O47" s="59">
        <v>8</v>
      </c>
      <c r="P47" s="59"/>
      <c r="Q47" s="59"/>
      <c r="R47" s="59"/>
      <c r="S47" s="59"/>
      <c r="T47" s="99"/>
      <c r="U47" s="92">
        <f t="shared" si="18"/>
        <v>58</v>
      </c>
      <c r="V47" s="272"/>
      <c r="W47" s="272"/>
      <c r="X47" s="113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99"/>
      <c r="AV47" s="272">
        <f>SUM(X47:AU47)</f>
        <v>0</v>
      </c>
      <c r="AW47" s="337"/>
      <c r="AX47" s="337"/>
      <c r="AY47" s="337"/>
      <c r="AZ47" s="337"/>
      <c r="BA47" s="337"/>
      <c r="BB47" s="337"/>
      <c r="BC47" s="337"/>
      <c r="BD47" s="337"/>
      <c r="BE47" s="337"/>
      <c r="BF47" s="272">
        <f t="shared" si="3"/>
        <v>58</v>
      </c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</row>
    <row r="48" spans="1:91" ht="39.75" customHeight="1" thickBot="1">
      <c r="A48" s="31"/>
      <c r="B48" s="221" t="s">
        <v>195</v>
      </c>
      <c r="C48" s="220" t="s">
        <v>196</v>
      </c>
      <c r="D48" s="109">
        <v>2</v>
      </c>
      <c r="E48" s="104">
        <v>2</v>
      </c>
      <c r="F48" s="104">
        <v>2</v>
      </c>
      <c r="G48" s="104">
        <v>2</v>
      </c>
      <c r="H48" s="104">
        <v>2</v>
      </c>
      <c r="I48" s="104">
        <v>2</v>
      </c>
      <c r="J48" s="104">
        <v>2</v>
      </c>
      <c r="K48" s="104">
        <v>2</v>
      </c>
      <c r="L48" s="104">
        <v>2</v>
      </c>
      <c r="M48" s="104">
        <v>4</v>
      </c>
      <c r="N48" s="104">
        <v>4</v>
      </c>
      <c r="O48" s="104">
        <v>6</v>
      </c>
      <c r="P48" s="104"/>
      <c r="Q48" s="104"/>
      <c r="R48" s="104"/>
      <c r="S48" s="104"/>
      <c r="T48" s="100"/>
      <c r="U48" s="92">
        <f t="shared" si="18"/>
        <v>32</v>
      </c>
      <c r="V48" s="272"/>
      <c r="W48" s="272"/>
      <c r="X48" s="109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0"/>
      <c r="AV48" s="272">
        <f>SUM(X48:AU48)</f>
        <v>0</v>
      </c>
      <c r="AW48" s="337"/>
      <c r="AX48" s="337"/>
      <c r="AY48" s="337"/>
      <c r="AZ48" s="337"/>
      <c r="BA48" s="337"/>
      <c r="BB48" s="337"/>
      <c r="BC48" s="337"/>
      <c r="BD48" s="337"/>
      <c r="BE48" s="337"/>
      <c r="BF48" s="272">
        <f t="shared" si="3"/>
        <v>32</v>
      </c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</row>
    <row r="49" spans="1:91" ht="16.5" customHeight="1" thickBot="1">
      <c r="A49" s="31"/>
      <c r="B49" s="222" t="s">
        <v>197</v>
      </c>
      <c r="C49" s="220" t="s">
        <v>153</v>
      </c>
      <c r="D49" s="109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>
        <v>12</v>
      </c>
      <c r="Q49" s="104">
        <v>24</v>
      </c>
      <c r="R49" s="104"/>
      <c r="S49" s="104"/>
      <c r="T49" s="100"/>
      <c r="U49" s="92">
        <f t="shared" si="18"/>
        <v>36</v>
      </c>
      <c r="V49" s="272"/>
      <c r="W49" s="272"/>
      <c r="X49" s="109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0"/>
      <c r="AV49" s="272">
        <f>SUM(X49:AU49)</f>
        <v>0</v>
      </c>
      <c r="AW49" s="337"/>
      <c r="AX49" s="337"/>
      <c r="AY49" s="337"/>
      <c r="AZ49" s="337"/>
      <c r="BA49" s="337"/>
      <c r="BB49" s="337"/>
      <c r="BC49" s="337"/>
      <c r="BD49" s="337"/>
      <c r="BE49" s="337"/>
      <c r="BF49" s="272">
        <f t="shared" si="3"/>
        <v>36</v>
      </c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</row>
    <row r="50" spans="1:91" ht="16.5" customHeight="1" thickBot="1">
      <c r="A50" s="31"/>
      <c r="B50" s="222" t="s">
        <v>198</v>
      </c>
      <c r="C50" s="220" t="s">
        <v>24</v>
      </c>
      <c r="D50" s="109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>
        <v>12</v>
      </c>
      <c r="T50" s="100">
        <v>24</v>
      </c>
      <c r="U50" s="92">
        <f t="shared" si="18"/>
        <v>36</v>
      </c>
      <c r="V50" s="272"/>
      <c r="W50" s="272"/>
      <c r="X50" s="109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0"/>
      <c r="AV50" s="272">
        <f>SUM(X50:AU50)</f>
        <v>0</v>
      </c>
      <c r="AW50" s="337"/>
      <c r="AX50" s="337"/>
      <c r="AY50" s="337"/>
      <c r="AZ50" s="337"/>
      <c r="BA50" s="337"/>
      <c r="BB50" s="337"/>
      <c r="BC50" s="337"/>
      <c r="BD50" s="337"/>
      <c r="BE50" s="337"/>
      <c r="BF50" s="272">
        <f t="shared" si="3"/>
        <v>36</v>
      </c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</row>
    <row r="51" spans="1:91" ht="16.5" customHeight="1" thickBot="1">
      <c r="A51" s="31"/>
      <c r="B51" s="222"/>
      <c r="C51" s="220" t="s">
        <v>199</v>
      </c>
      <c r="D51" s="109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314">
        <v>6</v>
      </c>
      <c r="U51" s="92">
        <f t="shared" si="18"/>
        <v>6</v>
      </c>
      <c r="V51" s="272"/>
      <c r="W51" s="272"/>
      <c r="X51" s="109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0"/>
      <c r="AV51" s="272">
        <f>SUM(X51:AU51)</f>
        <v>0</v>
      </c>
      <c r="AW51" s="337"/>
      <c r="AX51" s="337"/>
      <c r="AY51" s="337"/>
      <c r="AZ51" s="337"/>
      <c r="BA51" s="337"/>
      <c r="BB51" s="337"/>
      <c r="BC51" s="337"/>
      <c r="BD51" s="337"/>
      <c r="BE51" s="337"/>
      <c r="BF51" s="272">
        <f t="shared" si="3"/>
        <v>6</v>
      </c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</row>
    <row r="52" spans="1:91" ht="36.75" customHeight="1" thickBot="1">
      <c r="A52" s="31"/>
      <c r="B52" s="321" t="s">
        <v>32</v>
      </c>
      <c r="C52" s="322" t="s">
        <v>200</v>
      </c>
      <c r="D52" s="80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106"/>
      <c r="U52" s="92">
        <f t="shared" si="18"/>
        <v>0</v>
      </c>
      <c r="V52" s="272"/>
      <c r="W52" s="272"/>
      <c r="X52" s="80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106">
        <v>36</v>
      </c>
      <c r="AV52" s="272">
        <f>SUM(X52:AU52)</f>
        <v>36</v>
      </c>
      <c r="AW52" s="337"/>
      <c r="AX52" s="337"/>
      <c r="AY52" s="337"/>
      <c r="AZ52" s="337"/>
      <c r="BA52" s="337"/>
      <c r="BB52" s="337"/>
      <c r="BC52" s="337"/>
      <c r="BD52" s="337"/>
      <c r="BE52" s="337"/>
      <c r="BF52" s="272">
        <f t="shared" si="3"/>
        <v>36</v>
      </c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</row>
    <row r="53" spans="1:58" ht="16.5" thickBot="1">
      <c r="A53" s="29"/>
      <c r="B53" s="324" t="s">
        <v>33</v>
      </c>
      <c r="C53" s="324"/>
      <c r="D53" s="325">
        <f>D11+D18+D20+D26</f>
        <v>36</v>
      </c>
      <c r="E53" s="325">
        <f aca="true" t="shared" si="21" ref="E53:T53">E11+E18+E20+E26</f>
        <v>36</v>
      </c>
      <c r="F53" s="325">
        <f t="shared" si="21"/>
        <v>36</v>
      </c>
      <c r="G53" s="325">
        <f t="shared" si="21"/>
        <v>36</v>
      </c>
      <c r="H53" s="325">
        <f t="shared" si="21"/>
        <v>36</v>
      </c>
      <c r="I53" s="325">
        <f t="shared" si="21"/>
        <v>36</v>
      </c>
      <c r="J53" s="325">
        <f t="shared" si="21"/>
        <v>36</v>
      </c>
      <c r="K53" s="325">
        <f t="shared" si="21"/>
        <v>36</v>
      </c>
      <c r="L53" s="325">
        <f t="shared" si="21"/>
        <v>36</v>
      </c>
      <c r="M53" s="325">
        <f t="shared" si="21"/>
        <v>36</v>
      </c>
      <c r="N53" s="325">
        <f t="shared" si="21"/>
        <v>36</v>
      </c>
      <c r="O53" s="325">
        <f t="shared" si="21"/>
        <v>36</v>
      </c>
      <c r="P53" s="325">
        <f t="shared" si="21"/>
        <v>36</v>
      </c>
      <c r="Q53" s="325">
        <f t="shared" si="21"/>
        <v>36</v>
      </c>
      <c r="R53" s="325">
        <f t="shared" si="21"/>
        <v>36</v>
      </c>
      <c r="S53" s="325">
        <f t="shared" si="21"/>
        <v>36</v>
      </c>
      <c r="T53" s="330">
        <f t="shared" si="21"/>
        <v>36</v>
      </c>
      <c r="U53" s="92">
        <f t="shared" si="18"/>
        <v>612</v>
      </c>
      <c r="V53" s="326" t="e">
        <f>V52+V45+V26+#REF!+#REF!+V18+V11</f>
        <v>#REF!</v>
      </c>
      <c r="W53" s="326" t="e">
        <f>W52+W45+W26+#REF!+#REF!+W18+W11</f>
        <v>#REF!</v>
      </c>
      <c r="X53" s="334">
        <f>X11+X18+X20+X26+X52</f>
        <v>36</v>
      </c>
      <c r="Y53" s="325">
        <f aca="true" t="shared" si="22" ref="Y53:AV53">Y11+Y18+Y20+Y26+Y52</f>
        <v>36</v>
      </c>
      <c r="Z53" s="325">
        <f t="shared" si="22"/>
        <v>36</v>
      </c>
      <c r="AA53" s="325">
        <f t="shared" si="22"/>
        <v>36</v>
      </c>
      <c r="AB53" s="325">
        <f t="shared" si="22"/>
        <v>36</v>
      </c>
      <c r="AC53" s="325">
        <f t="shared" si="22"/>
        <v>36</v>
      </c>
      <c r="AD53" s="325">
        <f t="shared" si="22"/>
        <v>36</v>
      </c>
      <c r="AE53" s="325">
        <f t="shared" si="22"/>
        <v>36</v>
      </c>
      <c r="AF53" s="325">
        <f t="shared" si="22"/>
        <v>36</v>
      </c>
      <c r="AG53" s="325">
        <f t="shared" si="22"/>
        <v>36</v>
      </c>
      <c r="AH53" s="325">
        <f t="shared" si="22"/>
        <v>36</v>
      </c>
      <c r="AI53" s="325">
        <f t="shared" si="22"/>
        <v>36</v>
      </c>
      <c r="AJ53" s="325">
        <f t="shared" si="22"/>
        <v>36</v>
      </c>
      <c r="AK53" s="325">
        <f t="shared" si="22"/>
        <v>36</v>
      </c>
      <c r="AL53" s="325">
        <f t="shared" si="22"/>
        <v>36</v>
      </c>
      <c r="AM53" s="325">
        <f t="shared" si="22"/>
        <v>36</v>
      </c>
      <c r="AN53" s="325">
        <f t="shared" si="22"/>
        <v>36</v>
      </c>
      <c r="AO53" s="325">
        <f t="shared" si="22"/>
        <v>36</v>
      </c>
      <c r="AP53" s="325">
        <f t="shared" si="22"/>
        <v>36</v>
      </c>
      <c r="AQ53" s="325">
        <f t="shared" si="22"/>
        <v>36</v>
      </c>
      <c r="AR53" s="325">
        <f t="shared" si="22"/>
        <v>36</v>
      </c>
      <c r="AS53" s="325">
        <f t="shared" si="22"/>
        <v>36</v>
      </c>
      <c r="AT53" s="325">
        <f t="shared" si="22"/>
        <v>36</v>
      </c>
      <c r="AU53" s="330">
        <f t="shared" si="22"/>
        <v>36</v>
      </c>
      <c r="AV53" s="325">
        <f>AV11+AV18+AV20+AV26+AV52</f>
        <v>864</v>
      </c>
      <c r="AW53" s="325" t="e">
        <f>AW52+AW45+AW26+#REF!+#REF!+AW18+AW11</f>
        <v>#REF!</v>
      </c>
      <c r="AX53" s="325" t="e">
        <f>AX52+AX45+AX26+#REF!+#REF!+AX18+AX11</f>
        <v>#REF!</v>
      </c>
      <c r="AY53" s="325" t="e">
        <f>AY52+AY45+AY26+#REF!+#REF!+AY18+AY11</f>
        <v>#REF!</v>
      </c>
      <c r="AZ53" s="325" t="e">
        <f>AZ52+AZ45+AZ26+#REF!+#REF!+AZ18+AZ11</f>
        <v>#REF!</v>
      </c>
      <c r="BA53" s="325" t="e">
        <f>BA52+BA45+BA26+#REF!+#REF!+BA18+BA11</f>
        <v>#REF!</v>
      </c>
      <c r="BB53" s="325" t="e">
        <f>BB52+BB45+BB26+#REF!+#REF!+BB18+BB11</f>
        <v>#REF!</v>
      </c>
      <c r="BC53" s="325" t="e">
        <f>BC52+BC45+BC26+#REF!+#REF!+BC18+BC11</f>
        <v>#REF!</v>
      </c>
      <c r="BD53" s="325" t="e">
        <f>BD52+BD45+BD26+#REF!+#REF!+BD18+BD11</f>
        <v>#REF!</v>
      </c>
      <c r="BE53" s="325" t="e">
        <f>BE52+BE45+BE26+#REF!+#REF!+BE18+BE11</f>
        <v>#REF!</v>
      </c>
      <c r="BF53" s="272">
        <f t="shared" si="3"/>
        <v>1476</v>
      </c>
    </row>
    <row r="54" ht="15">
      <c r="BF54" s="323"/>
    </row>
  </sheetData>
  <sheetProtection/>
  <mergeCells count="30">
    <mergeCell ref="B1:BE1"/>
    <mergeCell ref="A5:A9"/>
    <mergeCell ref="B5:B9"/>
    <mergeCell ref="C5:C9"/>
    <mergeCell ref="D6:BF6"/>
    <mergeCell ref="D8:BF8"/>
    <mergeCell ref="C28:C29"/>
    <mergeCell ref="A10:BF10"/>
    <mergeCell ref="A26:A38"/>
    <mergeCell ref="B53:C53"/>
    <mergeCell ref="B28:B29"/>
    <mergeCell ref="A18:A1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T28:T29"/>
    <mergeCell ref="U28:U29"/>
    <mergeCell ref="N28:N29"/>
    <mergeCell ref="O28:O29"/>
    <mergeCell ref="P28:P29"/>
    <mergeCell ref="Q28:Q29"/>
    <mergeCell ref="R28:R29"/>
    <mergeCell ref="S28:S29"/>
  </mergeCells>
  <printOptions/>
  <pageMargins left="0.2362204724409449" right="0.2362204724409449" top="0.5511811023622047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uchuser</cp:lastModifiedBy>
  <cp:lastPrinted>2024-01-19T07:46:04Z</cp:lastPrinted>
  <dcterms:created xsi:type="dcterms:W3CDTF">2012-01-18T05:10:34Z</dcterms:created>
  <dcterms:modified xsi:type="dcterms:W3CDTF">2024-02-06T07:30:29Z</dcterms:modified>
  <cp:category/>
  <cp:version/>
  <cp:contentType/>
  <cp:contentStatus/>
</cp:coreProperties>
</file>